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970" tabRatio="872" activeTab="0"/>
  </bookViews>
  <sheets>
    <sheet name="11301" sheetId="1" r:id="rId1"/>
    <sheet name="112累計" sheetId="2" r:id="rId2"/>
    <sheet name="11212" sheetId="3" r:id="rId3"/>
    <sheet name="11211" sheetId="4" r:id="rId4"/>
    <sheet name="11210" sheetId="5" r:id="rId5"/>
    <sheet name="11209" sheetId="6" r:id="rId6"/>
    <sheet name="11208" sheetId="7" r:id="rId7"/>
    <sheet name="11207" sheetId="8" r:id="rId8"/>
    <sheet name="11206" sheetId="9" r:id="rId9"/>
    <sheet name="11205" sheetId="10" r:id="rId10"/>
    <sheet name="11204" sheetId="11" r:id="rId11"/>
    <sheet name="11203" sheetId="12" r:id="rId12"/>
    <sheet name="11202" sheetId="13" r:id="rId13"/>
    <sheet name="11201" sheetId="14" r:id="rId14"/>
    <sheet name="111累計" sheetId="15" r:id="rId15"/>
    <sheet name="11112" sheetId="16" r:id="rId16"/>
    <sheet name="11111" sheetId="17" r:id="rId17"/>
    <sheet name="11110" sheetId="18" r:id="rId18"/>
    <sheet name="11109" sheetId="19" r:id="rId19"/>
    <sheet name="11108" sheetId="20" r:id="rId20"/>
    <sheet name="11107" sheetId="21" r:id="rId21"/>
    <sheet name="11106" sheetId="22" r:id="rId22"/>
    <sheet name="11105" sheetId="23" r:id="rId23"/>
    <sheet name="11104" sheetId="24" r:id="rId24"/>
    <sheet name="11103" sheetId="25" r:id="rId25"/>
    <sheet name="11102" sheetId="26" r:id="rId26"/>
    <sheet name="11101" sheetId="27" r:id="rId27"/>
    <sheet name="110累計" sheetId="28" r:id="rId28"/>
    <sheet name="11012" sheetId="29" r:id="rId29"/>
    <sheet name="11011" sheetId="30" r:id="rId30"/>
    <sheet name="11010" sheetId="31" r:id="rId31"/>
    <sheet name="11009" sheetId="32" r:id="rId32"/>
    <sheet name="11008" sheetId="33" r:id="rId33"/>
    <sheet name="11007" sheetId="34" r:id="rId34"/>
    <sheet name="11006" sheetId="35" r:id="rId35"/>
    <sheet name="11005" sheetId="36" r:id="rId36"/>
    <sheet name="11004" sheetId="37" r:id="rId37"/>
    <sheet name="11003" sheetId="38" r:id="rId38"/>
    <sheet name="11002" sheetId="39" r:id="rId39"/>
    <sheet name="11001" sheetId="40" r:id="rId40"/>
    <sheet name="109累計" sheetId="41" r:id="rId41"/>
    <sheet name="10912" sheetId="42" r:id="rId42"/>
    <sheet name="10911" sheetId="43" r:id="rId43"/>
    <sheet name="10910" sheetId="44" r:id="rId44"/>
    <sheet name="10909" sheetId="45" r:id="rId45"/>
    <sheet name="10908" sheetId="46" r:id="rId46"/>
    <sheet name="10907" sheetId="47" r:id="rId47"/>
    <sheet name="10906" sheetId="48" r:id="rId48"/>
    <sheet name="10905" sheetId="49" r:id="rId49"/>
    <sheet name="10904" sheetId="50" r:id="rId50"/>
    <sheet name="10903" sheetId="51" r:id="rId51"/>
    <sheet name="10902" sheetId="52" r:id="rId52"/>
    <sheet name="10901" sheetId="53" r:id="rId53"/>
    <sheet name="108累計 " sheetId="54" r:id="rId54"/>
    <sheet name="10812" sheetId="55" r:id="rId55"/>
    <sheet name="10811" sheetId="56" r:id="rId56"/>
    <sheet name="10810" sheetId="57" r:id="rId57"/>
    <sheet name="10809" sheetId="58" r:id="rId58"/>
    <sheet name="10808" sheetId="59" r:id="rId59"/>
    <sheet name="10807" sheetId="60" r:id="rId60"/>
    <sheet name="10806" sheetId="61" r:id="rId61"/>
    <sheet name="10805" sheetId="62" r:id="rId62"/>
    <sheet name="10804" sheetId="63" r:id="rId63"/>
    <sheet name="10803" sheetId="64" r:id="rId64"/>
    <sheet name="10802" sheetId="65" r:id="rId65"/>
    <sheet name="10801" sheetId="66" r:id="rId66"/>
    <sheet name="107累計 " sheetId="67" r:id="rId67"/>
    <sheet name="10712" sheetId="68" r:id="rId68"/>
    <sheet name="10711" sheetId="69" r:id="rId69"/>
    <sheet name="10710" sheetId="70" r:id="rId70"/>
    <sheet name="10709" sheetId="71" r:id="rId71"/>
    <sheet name="10708" sheetId="72" r:id="rId72"/>
    <sheet name="10707" sheetId="73" r:id="rId73"/>
    <sheet name="10706" sheetId="74" r:id="rId74"/>
    <sheet name="10705" sheetId="75" r:id="rId75"/>
    <sheet name="10704" sheetId="76" r:id="rId76"/>
    <sheet name="10703" sheetId="77" r:id="rId77"/>
    <sheet name="10702" sheetId="78" r:id="rId78"/>
    <sheet name="10701" sheetId="79" r:id="rId79"/>
    <sheet name="106累計" sheetId="80" r:id="rId80"/>
    <sheet name="10612" sheetId="81" r:id="rId81"/>
    <sheet name="10611" sheetId="82" r:id="rId82"/>
    <sheet name="10610" sheetId="83" r:id="rId83"/>
    <sheet name="10609" sheetId="84" r:id="rId84"/>
    <sheet name="10608" sheetId="85" r:id="rId85"/>
    <sheet name="10607" sheetId="86" r:id="rId86"/>
    <sheet name="10606" sheetId="87" r:id="rId87"/>
    <sheet name="10605" sheetId="88" r:id="rId88"/>
    <sheet name="10604" sheetId="89" r:id="rId89"/>
    <sheet name="10603" sheetId="90" r:id="rId90"/>
    <sheet name="10602" sheetId="91" r:id="rId91"/>
    <sheet name="10601" sheetId="92" r:id="rId92"/>
    <sheet name="105累計" sheetId="93" r:id="rId93"/>
    <sheet name="10512" sheetId="94" r:id="rId94"/>
    <sheet name="10511" sheetId="95" r:id="rId95"/>
    <sheet name="10510" sheetId="96" r:id="rId96"/>
    <sheet name="10509" sheetId="97" r:id="rId97"/>
    <sheet name="10508" sheetId="98" r:id="rId98"/>
    <sheet name="10507" sheetId="99" r:id="rId99"/>
    <sheet name="10506" sheetId="100" r:id="rId100"/>
    <sheet name="10505" sheetId="101" r:id="rId101"/>
    <sheet name="10504" sheetId="102" r:id="rId102"/>
    <sheet name="10503" sheetId="103" r:id="rId103"/>
    <sheet name="10502" sheetId="104" r:id="rId104"/>
    <sheet name="10501" sheetId="105" r:id="rId105"/>
    <sheet name="0000-26-03" sheetId="106" r:id="rId10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<sst xmlns="http://schemas.openxmlformats.org/spreadsheetml/2006/main" count="1902" uniqueCount="172">
  <si>
    <t>經濟部標準檢驗局深層海水教育中心參訪人數統計</t>
  </si>
  <si>
    <t>中華民國 105 年 1 月</t>
  </si>
  <si>
    <t>單位：人次</t>
  </si>
  <si>
    <t>職業別</t>
  </si>
  <si>
    <t>總計</t>
  </si>
  <si>
    <t>男性</t>
  </si>
  <si>
    <t>女性</t>
  </si>
  <si>
    <t>百分比
％</t>
  </si>
  <si>
    <t>參訪人數</t>
  </si>
  <si>
    <t>教師</t>
  </si>
  <si>
    <t>學生</t>
  </si>
  <si>
    <t>公務人員</t>
  </si>
  <si>
    <t>工商服務業</t>
  </si>
  <si>
    <t>其他</t>
  </si>
  <si>
    <t>資料來源：本局花蓮分局。</t>
  </si>
  <si>
    <t>中華民國 106 年 12 月</t>
  </si>
  <si>
    <t>中華民國 106 年 11 月</t>
  </si>
  <si>
    <t>中華民國 106 年 10 月</t>
  </si>
  <si>
    <t>中華民國 106 年 9 月</t>
  </si>
  <si>
    <t>中華民國 106 年 8 月</t>
  </si>
  <si>
    <t>中華民國 106 年 7 月</t>
  </si>
  <si>
    <t>中華民國 106 年 6 月</t>
  </si>
  <si>
    <t>中華民國 106 年 5 月</t>
  </si>
  <si>
    <t>中華民國 106 年 4 月</t>
  </si>
  <si>
    <t>中華民國 106 年 3 月</t>
  </si>
  <si>
    <t>中華民國 106 年 2 月</t>
  </si>
  <si>
    <t>中華民國 106 年 1 月</t>
  </si>
  <si>
    <t>中華民國 105 年 12 月</t>
  </si>
  <si>
    <t>中華民國 105 年 11 月</t>
  </si>
  <si>
    <t>中華民國 105 年 10 月</t>
  </si>
  <si>
    <t>中華民國 105 年 9 月</t>
  </si>
  <si>
    <t>中華民國 105 年 8 月</t>
  </si>
  <si>
    <t>中華民國 105 年 7 月</t>
  </si>
  <si>
    <t>中華民國 105 年 6 月</t>
  </si>
  <si>
    <t>中華民國 105 年 5 月</t>
  </si>
  <si>
    <t>中華民國 105 年 4 月</t>
  </si>
  <si>
    <t>中華民國 105 年 3 月</t>
  </si>
  <si>
    <t>中華民國 105 年 2 月</t>
  </si>
  <si>
    <r>
      <t xml:space="preserve">經濟部標準檢驗局受託試驗業務申請統計
</t>
    </r>
    <r>
      <rPr>
        <sz val="20"/>
        <color indexed="8"/>
        <rFont val="Times New Roman"/>
        <family val="1"/>
      </rPr>
      <t>The Commissioned Technical Services</t>
    </r>
    <r>
      <rPr>
        <sz val="20"/>
        <color indexed="8"/>
        <rFont val="標楷體"/>
        <family val="4"/>
      </rPr>
      <t>─</t>
    </r>
    <r>
      <rPr>
        <sz val="20"/>
        <color indexed="8"/>
        <rFont val="Times New Roman"/>
        <family val="1"/>
      </rPr>
      <t xml:space="preserve"> by Gender</t>
    </r>
  </si>
  <si>
    <r>
      <t>中華民國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 xml:space="preserve">月
</t>
    </r>
  </si>
  <si>
    <r>
      <t xml:space="preserve">單位：人次
</t>
    </r>
    <r>
      <rPr>
        <sz val="10"/>
        <color indexed="8"/>
        <rFont val="Times New Roman"/>
        <family val="1"/>
      </rPr>
      <t>Unit: Person/Time</t>
    </r>
  </si>
  <si>
    <r>
      <t xml:space="preserve">類別
</t>
    </r>
    <r>
      <rPr>
        <sz val="12"/>
        <color indexed="8"/>
        <rFont val="Times New Roman"/>
        <family val="1"/>
      </rPr>
      <t>Category</t>
    </r>
  </si>
  <si>
    <r>
      <t xml:space="preserve">總計
</t>
    </r>
    <r>
      <rPr>
        <sz val="12"/>
        <color indexed="8"/>
        <rFont val="Times New Roman"/>
        <family val="1"/>
      </rPr>
      <t>Total</t>
    </r>
  </si>
  <si>
    <r>
      <t xml:space="preserve">男性
</t>
    </r>
    <r>
      <rPr>
        <sz val="12"/>
        <color indexed="8"/>
        <rFont val="Times New Roman"/>
        <family val="1"/>
      </rPr>
      <t>Male</t>
    </r>
  </si>
  <si>
    <r>
      <t xml:space="preserve">女性
</t>
    </r>
    <r>
      <rPr>
        <sz val="12"/>
        <color indexed="8"/>
        <rFont val="Times New Roman"/>
        <family val="1"/>
      </rPr>
      <t>Female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</si>
  <si>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</si>
  <si>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 xml:space="preserve">電子類
</t>
    </r>
    <r>
      <rPr>
        <sz val="12"/>
        <color indexed="8"/>
        <rFont val="Times New Roman"/>
        <family val="1"/>
      </rPr>
      <t>ElectronicProducts</t>
    </r>
  </si>
  <si>
    <r>
      <t xml:space="preserve">電機類
</t>
    </r>
    <r>
      <rPr>
        <sz val="12"/>
        <color indexed="8"/>
        <rFont val="Times New Roman"/>
        <family val="1"/>
      </rPr>
      <t>Electrical Products</t>
    </r>
  </si>
  <si>
    <r>
      <t xml:space="preserve">機械類
</t>
    </r>
    <r>
      <rPr>
        <sz val="12"/>
        <color indexed="8"/>
        <rFont val="Times New Roman"/>
        <family val="1"/>
      </rPr>
      <t>Mechanical Products</t>
    </r>
  </si>
  <si>
    <r>
      <t xml:space="preserve">化工類
</t>
    </r>
    <r>
      <rPr>
        <sz val="12"/>
        <color indexed="8"/>
        <rFont val="Times New Roman"/>
        <family val="1"/>
      </rPr>
      <t>Chemical Products</t>
    </r>
  </si>
  <si>
    <r>
      <t xml:space="preserve">食品類
</t>
    </r>
    <r>
      <rPr>
        <sz val="12"/>
        <color indexed="8"/>
        <rFont val="Times New Roman"/>
        <family val="1"/>
      </rPr>
      <t>Foods</t>
    </r>
  </si>
  <si>
    <r>
      <t xml:space="preserve">其他類
</t>
    </r>
    <r>
      <rPr>
        <sz val="12"/>
        <color indexed="8"/>
        <rFont val="Times New Roman"/>
        <family val="1"/>
      </rPr>
      <t>Others</t>
    </r>
  </si>
  <si>
    <r>
      <t xml:space="preserve">資料來源：本局第六組及各分局。
</t>
    </r>
    <r>
      <rPr>
        <sz val="11"/>
        <color indexed="8"/>
        <rFont val="Times New Roman"/>
        <family val="1"/>
      </rPr>
      <t>Data Source</t>
    </r>
    <r>
      <rPr>
        <sz val="11"/>
        <color indexed="8"/>
        <rFont val="標楷體"/>
        <family val="4"/>
      </rPr>
      <t>：</t>
    </r>
    <r>
      <rPr>
        <sz val="11"/>
        <color indexed="8"/>
        <rFont val="Times New Roman"/>
        <family val="1"/>
      </rPr>
      <t>The Sixth Division and the Branches of BSMI.</t>
    </r>
  </si>
  <si>
    <t>中華民國 107 年 1 月</t>
  </si>
  <si>
    <t>中華民國 107 年 5 月</t>
  </si>
  <si>
    <t>中華民國 107 年 6 月</t>
  </si>
  <si>
    <t>中華民國 107 年 7 月</t>
  </si>
  <si>
    <t>中華民國 107 年 8 月</t>
  </si>
  <si>
    <t>中華民國 107 年 9 月</t>
  </si>
  <si>
    <t>中華民國 107 年 10 月</t>
  </si>
  <si>
    <t>中華民國 107 年 12 月</t>
  </si>
  <si>
    <t xml:space="preserve">中華民國 106 年 </t>
  </si>
  <si>
    <t xml:space="preserve">中華民國 105 年 </t>
  </si>
  <si>
    <t>中華民國 107 年 2 月</t>
  </si>
  <si>
    <r>
      <rPr>
        <sz val="12"/>
        <color indexed="8"/>
        <rFont val="標楷體"/>
        <family val="4"/>
      </rPr>
      <t>說明：本分局深層海水教育中心因地板磁磚裂損，於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月暫停參訪活動。參訪人數：</t>
    </r>
    <r>
      <rPr>
        <sz val="12"/>
        <color indexed="8"/>
        <rFont val="Times New Roman"/>
        <family val="1"/>
      </rPr>
      <t>0</t>
    </r>
    <r>
      <rPr>
        <sz val="12"/>
        <color indexed="8"/>
        <rFont val="標楷體"/>
        <family val="4"/>
      </rPr>
      <t>人。</t>
    </r>
  </si>
  <si>
    <t>中華民國 107 年 3 月</t>
  </si>
  <si>
    <t>說明：本分局深層海水教育中心因地板磁磚裂損，於107年3月暫停參訪活動。參訪人數：0人。</t>
  </si>
  <si>
    <t>中華民國 107 年 4 月</t>
  </si>
  <si>
    <t>說明：本分局深層海水教育中心因地板磁磚裂損維修中，107年4月參訪者參訪民生商品展示中心。參訪人數：6人。</t>
  </si>
  <si>
    <t>說明：本分局深層海水教育中心因地板磁磚裂損維修107年5月暫停參訪活動，參訪人數：0人。</t>
  </si>
  <si>
    <t>--</t>
  </si>
  <si>
    <t>中華民國 107 年 11 月</t>
  </si>
  <si>
    <t>中華民國 108 年 1 月</t>
  </si>
  <si>
    <t>中華民國 108 年 2 月</t>
  </si>
  <si>
    <t>中華民國 108 年 3 月</t>
  </si>
  <si>
    <t>中華民國 108 年 7 月</t>
  </si>
  <si>
    <t>中華民國 108 年 6 月</t>
  </si>
  <si>
    <t>中華民國 108 年 5 月</t>
  </si>
  <si>
    <t>說明：本分局深層海水教育中心因地板磁磚裂損維修107年5月暫停參訪活動，參訪人數：0人。</t>
  </si>
  <si>
    <t>中華民國 108 年 4 月</t>
  </si>
  <si>
    <t>說明：本分局深層海水教育中心因地板磁磚裂損維修中，107年4月參訪者參訪民生商品展示中心。參訪人數：6人。</t>
  </si>
  <si>
    <t>中華民國 108 年 8 月</t>
  </si>
  <si>
    <t>中華民國 108 年 9 月</t>
  </si>
  <si>
    <t>中華民國 108 年 10 月</t>
  </si>
  <si>
    <t>中華民國 108 年 11 月</t>
  </si>
  <si>
    <t>中華民國 108 年 12 月</t>
  </si>
  <si>
    <t xml:space="preserve">中華民國 107 年 </t>
  </si>
  <si>
    <t>中華民國 108 年</t>
  </si>
  <si>
    <t>中華民國 109 年 1 月</t>
  </si>
  <si>
    <t>中華民國 109 年 4 月</t>
  </si>
  <si>
    <t>註：因應新冠病毒疫情,本月僅受理活化教育中心相關人員查勘場地案件。</t>
  </si>
  <si>
    <t>中華民國 109 年 3 月</t>
  </si>
  <si>
    <t>註：因應新冠病毒疫情,本月僅受理受託廠商查勘場地。</t>
  </si>
  <si>
    <t>中華民國 109 年 2 月</t>
  </si>
  <si>
    <t>註：因應新冠病毒疫情,本月暫停參訪活動：0人</t>
  </si>
  <si>
    <t>中華民國 109 年 10 月</t>
  </si>
  <si>
    <t>中華民國 109 年 9 月</t>
  </si>
  <si>
    <t>中華民國 109 年 8 月</t>
  </si>
  <si>
    <t>中華民國 109 年 7 月</t>
  </si>
  <si>
    <t>中華民國 109 年 6 月</t>
  </si>
  <si>
    <t>中華民國 109 年 5 月</t>
  </si>
  <si>
    <t>經濟部標準檢驗局綠能與計量教育展區參訪人數統計</t>
  </si>
  <si>
    <t>中華民國 110 年 1 月</t>
  </si>
  <si>
    <t>註：自110年起將「深層海水教育中心」更名為「綠能與計量教育展區」。</t>
  </si>
  <si>
    <t>中華民國 109 年</t>
  </si>
  <si>
    <t>中華民國 109 年 12 月</t>
  </si>
  <si>
    <t>中華民國 109 年 11 月</t>
  </si>
  <si>
    <t>經濟部標準檢驗局綠能與計量教育展區參訪人數統計</t>
  </si>
  <si>
    <t>中華民國 110 年 6 月</t>
  </si>
  <si>
    <t>註：疫情關係展區關閉，110年6月參訪人數=0</t>
  </si>
  <si>
    <t>經濟部標準檢驗局綠能與計量教育展區參訪人數統計</t>
  </si>
  <si>
    <t>中華民國 110 年 5 月</t>
  </si>
  <si>
    <t>經濟部標準檢驗局綠能與計量教育展區參訪人數統計</t>
  </si>
  <si>
    <t>中華民國 110 年 4 月</t>
  </si>
  <si>
    <t>註：因應新冠病毒疫情,本月僅受理活化教育中心相關人員查勘場地案件。</t>
  </si>
  <si>
    <t>中華民國 110 年 3 月</t>
  </si>
  <si>
    <t>中華民國 110 年 2 月</t>
  </si>
  <si>
    <t>經濟部標準檢驗局綠能與計量教育展區參訪人數統計</t>
  </si>
  <si>
    <t>中華民國 110 年 8 月</t>
  </si>
  <si>
    <t>疫情關係展區關閉，110年8月參訪人數=0</t>
  </si>
  <si>
    <t>經濟部標準檢驗局綠能與計量教育展區參訪人數統計</t>
  </si>
  <si>
    <t>中華民國 110 年 7 月</t>
  </si>
  <si>
    <t>註：疫情關係展區關閉，110年7月參訪人數=0</t>
  </si>
  <si>
    <t>中華民國 110 年 9 月</t>
  </si>
  <si>
    <t>中華民國 110 年10 月</t>
  </si>
  <si>
    <t>中華民國 110 年 11 月</t>
  </si>
  <si>
    <t>經濟部標準檢驗局綠能與計量教育展區參訪人數統計</t>
  </si>
  <si>
    <t>中華民國 110 年 12 月</t>
  </si>
  <si>
    <t>經濟部標準檢驗局綠能與計量教育展區參訪人數統計</t>
  </si>
  <si>
    <t>中華民國 110 年</t>
  </si>
  <si>
    <t>中華民國 111 年 1 月</t>
  </si>
  <si>
    <t>中華民國 111 年 2 月</t>
  </si>
  <si>
    <t>經濟部標準檢驗局綠能與計量教育展區參訪人數統計</t>
  </si>
  <si>
    <t>中華民國 111 年 3 月</t>
  </si>
  <si>
    <t>經濟部標準檢驗局綠能與計量教育展區參訪人數統計</t>
  </si>
  <si>
    <t>中華民國 111 年 4 月</t>
  </si>
  <si>
    <t>經濟部標準檢驗局綠能與計量教育展區參訪人數統計</t>
  </si>
  <si>
    <t>中華民國 111 年 6 月</t>
  </si>
  <si>
    <t>註：疫情關係展區關閉，110年6月參訪人數=0</t>
  </si>
  <si>
    <t>中華民國 111 年 5 月</t>
  </si>
  <si>
    <t>經濟部標準檢驗局綠能與計量教育展區參訪人數統計</t>
  </si>
  <si>
    <t>中華民國 111 年 8 月</t>
  </si>
  <si>
    <t>疫情關係展區關閉，110年8月參訪人數=0</t>
  </si>
  <si>
    <t>經濟部標準檢驗局綠能與計量教育展區參訪人數統計</t>
  </si>
  <si>
    <t>中華民國 111 年 7 月</t>
  </si>
  <si>
    <t>註：疫情關係展區關閉，110年7月參訪人數=0</t>
  </si>
  <si>
    <t>經濟部標準檢驗局綠能與計量教育展區參訪人數統計</t>
  </si>
  <si>
    <t>中華民國 111 年 9 月</t>
  </si>
  <si>
    <t>經濟部標準檢驗局綠能與計量教育展區參訪人數統計</t>
  </si>
  <si>
    <t>中華民國 111 年 10 月</t>
  </si>
  <si>
    <t>經濟部標準檢驗局綠能與計量教育展區參訪人數統計</t>
  </si>
  <si>
    <t>中華民國 111 年 11 月</t>
  </si>
  <si>
    <t>經濟部標準檢驗局綠能與計量教育展區參訪人數統計</t>
  </si>
  <si>
    <t>中華民國 111 年</t>
  </si>
  <si>
    <t>經濟部標準檢驗局綠能與計量教育展區參訪人數統計</t>
  </si>
  <si>
    <t>中華民國 111 年 12 月</t>
  </si>
  <si>
    <t>經濟部標準檢驗局綠能與計量教育展區參訪人數統計</t>
  </si>
  <si>
    <t>中華民國 112 年 1 月</t>
  </si>
  <si>
    <t>註：自110年起將「深層海水教育中心」更名為「綠能與計量教育展區」。</t>
  </si>
  <si>
    <t>中華民國 112 年 3 月</t>
  </si>
  <si>
    <t>中華民國 112 年 2 月</t>
  </si>
  <si>
    <t>中華民國 112 年 5 月</t>
  </si>
  <si>
    <t>中華民國 112 年 4 月</t>
  </si>
  <si>
    <t>中華民國 112 年 6 月</t>
  </si>
  <si>
    <t>中華民國 112 年 8 月</t>
  </si>
  <si>
    <t>中華民國 112 年 7 月</t>
  </si>
  <si>
    <t>中華民國 112 年 9 月</t>
  </si>
  <si>
    <t>中華民國 112 年 10 月</t>
  </si>
  <si>
    <t>中華民國 113 年 1 月</t>
  </si>
  <si>
    <t>中華民國 112 年</t>
  </si>
  <si>
    <t>中華民國 112 年 12 月</t>
  </si>
  <si>
    <t>中華民國 112 年 11 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</si>
</sst>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.00&quot; &quot;;&quot;-&quot;#,##0.00&quot; &quot;;&quot; - &quot;;&quot; &quot;@&quot; &quot;"/>
    <numFmt numFmtId="179" formatCode="&quot; &quot;#,##0&quot; &quot;;&quot;-&quot;#,##0&quot; &quot;;&quot; -&quot;00&quot; &quot;;&quot; &quot;@&quot; &quot;"/>
  </numFmts>
  <fonts count="5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008000"/>
      <name val="新細明體"/>
      <family val="1"/>
    </font>
    <font>
      <b/>
      <sz val="12"/>
      <color rgb="FFFF9900"/>
      <name val="新細明體"/>
      <family val="1"/>
    </font>
    <font>
      <sz val="12"/>
      <color rgb="FFFF9900"/>
      <name val="新細明體"/>
      <family val="1"/>
    </font>
    <font>
      <u val="single"/>
      <sz val="9"/>
      <color rgb="FF0000FF"/>
      <name val="新細明體"/>
      <family val="1"/>
    </font>
    <font>
      <i/>
      <sz val="12"/>
      <color rgb="FF808080"/>
      <name val="新細明體"/>
      <family val="1"/>
    </font>
    <font>
      <b/>
      <sz val="18"/>
      <color rgb="FF003366"/>
      <name val="新細明體"/>
      <family val="1"/>
    </font>
    <font>
      <b/>
      <sz val="15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b/>
      <sz val="12"/>
      <color rgb="FFFFFFFF"/>
      <name val="新細明體"/>
      <family val="1"/>
    </font>
    <font>
      <sz val="12"/>
      <color rgb="FF800080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10"/>
      <color rgb="FF000000"/>
      <name val="Times New Roman"/>
      <family val="1"/>
    </font>
    <font>
      <sz val="11"/>
      <color rgb="FF000000"/>
      <name val="標楷體"/>
      <family val="4"/>
    </font>
    <font>
      <sz val="11"/>
      <color rgb="FF000000"/>
      <name val="Times New Roman"/>
      <family val="1"/>
    </font>
    <font>
      <sz val="20"/>
      <color rgb="FF00000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176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6" fillId="16" borderId="0" applyNumberFormat="0" applyBorder="0" applyAlignment="0" applyProtection="0"/>
    <xf numFmtId="0" fontId="37" fillId="0" borderId="1" applyNumberFormat="0" applyFill="0" applyAlignment="0" applyProtection="0"/>
    <xf numFmtId="0" fontId="38" fillId="4" borderId="0" applyNumberFormat="0" applyBorder="0" applyAlignment="0" applyProtection="0"/>
    <xf numFmtId="9" fontId="32" fillId="0" borderId="0" applyFont="0" applyFill="0" applyBorder="0" applyAlignment="0" applyProtection="0"/>
    <xf numFmtId="0" fontId="39" fillId="17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Alignment="0" applyProtection="0"/>
    <xf numFmtId="0" fontId="48" fillId="17" borderId="8" applyNumberFormat="0" applyAlignment="0" applyProtection="0"/>
    <xf numFmtId="0" fontId="49" fillId="23" borderId="9" applyNumberFormat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52" fillId="0" borderId="0" xfId="37" applyFont="1" applyFill="1" applyAlignment="1">
      <alignment vertical="center"/>
    </xf>
    <xf numFmtId="0" fontId="53" fillId="0" borderId="0" xfId="37" applyFont="1" applyFill="1" applyAlignment="1">
      <alignment/>
    </xf>
    <xf numFmtId="0" fontId="53" fillId="0" borderId="0" xfId="37" applyFont="1" applyFill="1" applyAlignment="1">
      <alignment horizontal="center"/>
    </xf>
    <xf numFmtId="0" fontId="53" fillId="0" borderId="0" xfId="37" applyFont="1" applyFill="1" applyAlignment="1">
      <alignment vertical="center"/>
    </xf>
    <xf numFmtId="0" fontId="0" fillId="0" borderId="0" xfId="37" applyFont="1" applyFill="1" applyAlignment="1">
      <alignment vertical="center"/>
    </xf>
    <xf numFmtId="0" fontId="52" fillId="0" borderId="10" xfId="41" applyFont="1" applyFill="1" applyBorder="1" applyAlignment="1">
      <alignment horizontal="center" vertical="center" wrapText="1"/>
    </xf>
    <xf numFmtId="0" fontId="52" fillId="0" borderId="11" xfId="41" applyFont="1" applyFill="1" applyBorder="1" applyAlignment="1">
      <alignment horizontal="center" vertical="center" wrapText="1"/>
    </xf>
    <xf numFmtId="0" fontId="53" fillId="0" borderId="12" xfId="41" applyFont="1" applyFill="1" applyBorder="1" applyAlignment="1">
      <alignment horizontal="center" vertical="center" wrapText="1"/>
    </xf>
    <xf numFmtId="0" fontId="53" fillId="0" borderId="13" xfId="41" applyFont="1" applyFill="1" applyBorder="1" applyAlignment="1">
      <alignment horizontal="center" vertical="center" wrapText="1"/>
    </xf>
    <xf numFmtId="0" fontId="52" fillId="0" borderId="0" xfId="41" applyFont="1" applyFill="1" applyAlignment="1">
      <alignment horizontal="left" vertical="center"/>
    </xf>
    <xf numFmtId="0" fontId="52" fillId="0" borderId="14" xfId="41" applyFont="1" applyFill="1" applyBorder="1" applyAlignment="1">
      <alignment horizontal="center" vertical="center"/>
    </xf>
    <xf numFmtId="0" fontId="52" fillId="0" borderId="15" xfId="41" applyFont="1" applyFill="1" applyBorder="1" applyAlignment="1">
      <alignment horizontal="center" vertical="center"/>
    </xf>
    <xf numFmtId="0" fontId="52" fillId="0" borderId="13" xfId="41" applyFont="1" applyFill="1" applyBorder="1" applyAlignment="1">
      <alignment horizontal="center" vertical="center"/>
    </xf>
    <xf numFmtId="177" fontId="35" fillId="0" borderId="14" xfId="43" applyNumberFormat="1" applyFont="1" applyBorder="1" applyAlignment="1">
      <alignment vertical="center"/>
    </xf>
    <xf numFmtId="177" fontId="35" fillId="0" borderId="14" xfId="41" applyNumberFormat="1" applyFont="1" applyFill="1" applyBorder="1" applyAlignment="1">
      <alignment horizontal="center" vertical="center" wrapText="1"/>
    </xf>
    <xf numFmtId="178" fontId="35" fillId="0" borderId="14" xfId="37" applyNumberFormat="1" applyFont="1" applyFill="1" applyBorder="1" applyAlignment="1">
      <alignment horizontal="right" vertical="center"/>
    </xf>
    <xf numFmtId="0" fontId="35" fillId="0" borderId="14" xfId="41" applyFont="1" applyFill="1" applyBorder="1" applyAlignment="1">
      <alignment horizontal="center" vertical="center" wrapText="1"/>
    </xf>
    <xf numFmtId="0" fontId="52" fillId="0" borderId="16" xfId="37" applyFont="1" applyFill="1" applyBorder="1" applyAlignment="1">
      <alignment horizontal="left" vertical="center"/>
    </xf>
    <xf numFmtId="0" fontId="53" fillId="0" borderId="17" xfId="37" applyFont="1" applyFill="1" applyBorder="1" applyAlignment="1">
      <alignment horizontal="left" vertical="center"/>
    </xf>
    <xf numFmtId="177" fontId="35" fillId="0" borderId="0" xfId="43" applyNumberFormat="1" applyFont="1" applyAlignment="1">
      <alignment vertical="center"/>
    </xf>
    <xf numFmtId="177" fontId="54" fillId="0" borderId="0" xfId="37" applyNumberFormat="1" applyFont="1" applyFill="1" applyAlignment="1">
      <alignment vertical="center"/>
    </xf>
    <xf numFmtId="178" fontId="35" fillId="0" borderId="0" xfId="37" applyNumberFormat="1" applyFont="1" applyFill="1" applyAlignment="1">
      <alignment horizontal="right" vertical="center"/>
    </xf>
    <xf numFmtId="0" fontId="52" fillId="0" borderId="0" xfId="37" applyFont="1" applyFill="1" applyAlignment="1">
      <alignment horizontal="left" vertical="center"/>
    </xf>
    <xf numFmtId="0" fontId="52" fillId="0" borderId="16" xfId="37" applyFont="1" applyFill="1" applyBorder="1" applyAlignment="1">
      <alignment vertical="center"/>
    </xf>
    <xf numFmtId="0" fontId="53" fillId="0" borderId="18" xfId="37" applyFont="1" applyFill="1" applyBorder="1" applyAlignment="1">
      <alignment vertical="center"/>
    </xf>
    <xf numFmtId="0" fontId="53" fillId="0" borderId="17" xfId="37" applyFont="1" applyFill="1" applyBorder="1" applyAlignment="1">
      <alignment vertical="center"/>
    </xf>
    <xf numFmtId="177" fontId="35" fillId="0" borderId="0" xfId="37" applyNumberFormat="1" applyFont="1" applyFill="1" applyAlignment="1">
      <alignment horizontal="center" vertical="center"/>
    </xf>
    <xf numFmtId="0" fontId="52" fillId="0" borderId="19" xfId="37" applyFont="1" applyFill="1" applyBorder="1" applyAlignment="1">
      <alignment vertical="center"/>
    </xf>
    <xf numFmtId="0" fontId="53" fillId="0" borderId="19" xfId="37" applyFont="1" applyFill="1" applyBorder="1" applyAlignment="1">
      <alignment vertical="center"/>
    </xf>
    <xf numFmtId="0" fontId="53" fillId="0" borderId="11" xfId="37" applyFont="1" applyFill="1" applyBorder="1" applyAlignment="1">
      <alignment vertical="center"/>
    </xf>
    <xf numFmtId="0" fontId="53" fillId="0" borderId="10" xfId="37" applyFont="1" applyFill="1" applyBorder="1" applyAlignment="1">
      <alignment vertical="center"/>
    </xf>
    <xf numFmtId="177" fontId="35" fillId="0" borderId="19" xfId="43" applyNumberFormat="1" applyFont="1" applyBorder="1" applyAlignment="1">
      <alignment vertical="center"/>
    </xf>
    <xf numFmtId="177" fontId="35" fillId="0" borderId="19" xfId="37" applyNumberFormat="1" applyFont="1" applyFill="1" applyBorder="1" applyAlignment="1">
      <alignment horizontal="center" vertical="center"/>
    </xf>
    <xf numFmtId="178" fontId="35" fillId="0" borderId="19" xfId="37" applyNumberFormat="1" applyFont="1" applyFill="1" applyBorder="1" applyAlignment="1">
      <alignment horizontal="right" vertical="center"/>
    </xf>
    <xf numFmtId="0" fontId="55" fillId="0" borderId="0" xfId="39" applyFont="1" applyFill="1" applyAlignment="1">
      <alignment horizontal="left" vertical="center"/>
    </xf>
    <xf numFmtId="0" fontId="55" fillId="0" borderId="0" xfId="37" applyFont="1" applyFill="1" applyAlignment="1">
      <alignment vertical="center"/>
    </xf>
    <xf numFmtId="0" fontId="52" fillId="0" borderId="0" xfId="41" applyFont="1" applyFill="1" applyAlignment="1">
      <alignment horizontal="center" vertical="center"/>
    </xf>
    <xf numFmtId="0" fontId="52" fillId="0" borderId="16" xfId="41" applyFont="1" applyFill="1" applyBorder="1" applyAlignment="1">
      <alignment horizontal="center" vertical="center"/>
    </xf>
    <xf numFmtId="177" fontId="35" fillId="0" borderId="14" xfId="43" applyNumberFormat="1" applyFont="1" applyBorder="1" applyAlignment="1">
      <alignment vertical="center" wrapText="1"/>
    </xf>
    <xf numFmtId="177" fontId="35" fillId="0" borderId="0" xfId="37" applyNumberFormat="1" applyFont="1" applyFill="1" applyAlignment="1">
      <alignment vertical="center"/>
    </xf>
    <xf numFmtId="179" fontId="35" fillId="0" borderId="0" xfId="43" applyNumberFormat="1" applyFont="1" applyAlignment="1">
      <alignment vertical="center"/>
    </xf>
    <xf numFmtId="179" fontId="35" fillId="0" borderId="19" xfId="43" applyNumberFormat="1" applyFont="1" applyBorder="1" applyAlignment="1">
      <alignment vertical="center"/>
    </xf>
    <xf numFmtId="177" fontId="35" fillId="0" borderId="14" xfId="43" applyNumberFormat="1" applyFont="1" applyBorder="1" applyAlignment="1">
      <alignment horizontal="center" vertical="center"/>
    </xf>
    <xf numFmtId="177" fontId="35" fillId="0" borderId="0" xfId="43" applyNumberFormat="1" applyFont="1" applyAlignment="1">
      <alignment horizontal="center" vertical="center"/>
    </xf>
    <xf numFmtId="177" fontId="35" fillId="0" borderId="19" xfId="43" applyNumberFormat="1" applyFont="1" applyBorder="1" applyAlignment="1">
      <alignment horizontal="center" vertical="center"/>
    </xf>
    <xf numFmtId="179" fontId="35" fillId="0" borderId="14" xfId="43" applyNumberFormat="1" applyFont="1" applyBorder="1" applyAlignment="1">
      <alignment vertical="center"/>
    </xf>
    <xf numFmtId="179" fontId="35" fillId="0" borderId="14" xfId="43" applyNumberFormat="1" applyFont="1" applyBorder="1" applyAlignment="1">
      <alignment vertical="center" wrapText="1"/>
    </xf>
    <xf numFmtId="177" fontId="54" fillId="0" borderId="0" xfId="43" applyNumberFormat="1" applyFont="1" applyAlignment="1">
      <alignment horizontal="center" vertical="center"/>
    </xf>
    <xf numFmtId="0" fontId="35" fillId="0" borderId="0" xfId="37" applyFont="1" applyFill="1" applyAlignment="1">
      <alignment vertical="center"/>
    </xf>
    <xf numFmtId="0" fontId="54" fillId="0" borderId="0" xfId="37" applyFont="1" applyFill="1" applyAlignment="1">
      <alignment/>
    </xf>
    <xf numFmtId="0" fontId="54" fillId="0" borderId="0" xfId="37" applyFont="1" applyFill="1" applyAlignment="1">
      <alignment horizontal="center"/>
    </xf>
    <xf numFmtId="0" fontId="54" fillId="0" borderId="0" xfId="37" applyFont="1" applyFill="1" applyAlignment="1">
      <alignment vertical="center"/>
    </xf>
    <xf numFmtId="0" fontId="35" fillId="0" borderId="10" xfId="42" applyFont="1" applyFill="1" applyBorder="1" applyAlignment="1">
      <alignment horizontal="center" vertical="center" wrapText="1"/>
    </xf>
    <xf numFmtId="0" fontId="35" fillId="0" borderId="11" xfId="42" applyFont="1" applyFill="1" applyBorder="1" applyAlignment="1">
      <alignment horizontal="center" vertical="center" wrapText="1"/>
    </xf>
    <xf numFmtId="0" fontId="53" fillId="0" borderId="12" xfId="38" applyFont="1" applyFill="1" applyBorder="1" applyAlignment="1">
      <alignment horizontal="left" vertical="center" wrapText="1"/>
    </xf>
    <xf numFmtId="0" fontId="53" fillId="0" borderId="20" xfId="38" applyFont="1" applyFill="1" applyBorder="1" applyAlignment="1">
      <alignment horizontal="left" vertical="center" wrapText="1"/>
    </xf>
    <xf numFmtId="0" fontId="54" fillId="0" borderId="14" xfId="37" applyFont="1" applyFill="1" applyBorder="1" applyAlignment="1">
      <alignment horizontal="left" vertical="center"/>
    </xf>
    <xf numFmtId="177" fontId="54" fillId="0" borderId="14" xfId="37" applyNumberFormat="1" applyFont="1" applyFill="1" applyBorder="1" applyAlignment="1">
      <alignment vertical="center"/>
    </xf>
    <xf numFmtId="176" fontId="54" fillId="0" borderId="0" xfId="37" applyNumberFormat="1" applyFont="1" applyFill="1" applyAlignment="1">
      <alignment horizontal="right" vertical="center"/>
    </xf>
    <xf numFmtId="0" fontId="54" fillId="0" borderId="0" xfId="37" applyFont="1" applyFill="1" applyAlignment="1">
      <alignment horizontal="left" vertical="center"/>
    </xf>
    <xf numFmtId="176" fontId="54" fillId="0" borderId="0" xfId="37" applyNumberFormat="1" applyFont="1" applyFill="1" applyAlignment="1">
      <alignment vertical="center"/>
    </xf>
    <xf numFmtId="0" fontId="54" fillId="0" borderId="19" xfId="37" applyFont="1" applyFill="1" applyBorder="1" applyAlignment="1">
      <alignment vertical="center"/>
    </xf>
    <xf numFmtId="177" fontId="54" fillId="0" borderId="19" xfId="37" applyNumberFormat="1" applyFont="1" applyFill="1" applyBorder="1" applyAlignment="1">
      <alignment vertical="center"/>
    </xf>
    <xf numFmtId="176" fontId="54" fillId="0" borderId="19" xfId="37" applyNumberFormat="1" applyFont="1" applyFill="1" applyBorder="1" applyAlignment="1">
      <alignment horizontal="right" vertical="center"/>
    </xf>
    <xf numFmtId="0" fontId="56" fillId="0" borderId="0" xfId="37" applyFont="1" applyFill="1" applyAlignment="1">
      <alignment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177" fontId="35" fillId="0" borderId="0" xfId="43" applyNumberFormat="1" applyFont="1" applyBorder="1" applyAlignment="1">
      <alignment vertical="center"/>
    </xf>
    <xf numFmtId="177" fontId="35" fillId="0" borderId="21" xfId="43" applyNumberFormat="1" applyFont="1" applyBorder="1" applyAlignment="1">
      <alignment vertical="center"/>
    </xf>
    <xf numFmtId="0" fontId="12" fillId="0" borderId="0" xfId="37" applyFont="1" applyAlignment="1" applyProtection="1">
      <alignment vertical="center"/>
      <protection locked="0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41" fontId="35" fillId="0" borderId="14" xfId="43" applyNumberFormat="1" applyFont="1" applyBorder="1" applyAlignment="1">
      <alignment vertical="center" wrapText="1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13" fillId="0" borderId="0" xfId="37" applyFont="1" applyAlignment="1" applyProtection="1">
      <alignment vertical="center"/>
      <protection locked="0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vertical="center"/>
    </xf>
    <xf numFmtId="0" fontId="52" fillId="0" borderId="0" xfId="37" applyFont="1" applyAlignment="1">
      <alignment vertical="center"/>
    </xf>
    <xf numFmtId="0" fontId="53" fillId="0" borderId="0" xfId="37" applyFont="1">
      <alignment/>
    </xf>
    <xf numFmtId="0" fontId="53" fillId="0" borderId="0" xfId="37" applyFont="1" applyAlignment="1">
      <alignment horizontal="center"/>
    </xf>
    <xf numFmtId="0" fontId="53" fillId="0" borderId="0" xfId="37" applyFont="1" applyAlignment="1">
      <alignment vertical="center"/>
    </xf>
    <xf numFmtId="0" fontId="0" fillId="0" borderId="0" xfId="37" applyFont="1" applyAlignment="1">
      <alignment vertical="center"/>
    </xf>
    <xf numFmtId="0" fontId="52" fillId="0" borderId="10" xfId="41" applyFont="1" applyBorder="1" applyAlignment="1">
      <alignment horizontal="center" vertical="center" wrapText="1"/>
    </xf>
    <xf numFmtId="0" fontId="52" fillId="0" borderId="11" xfId="41" applyFont="1" applyBorder="1" applyAlignment="1">
      <alignment horizontal="center" vertical="center" wrapText="1"/>
    </xf>
    <xf numFmtId="0" fontId="53" fillId="0" borderId="12" xfId="41" applyFont="1" applyBorder="1" applyAlignment="1">
      <alignment horizontal="center" vertical="center" wrapText="1"/>
    </xf>
    <xf numFmtId="0" fontId="53" fillId="0" borderId="13" xfId="41" applyFont="1" applyBorder="1" applyAlignment="1">
      <alignment horizontal="center" vertical="center" wrapText="1"/>
    </xf>
    <xf numFmtId="0" fontId="52" fillId="0" borderId="0" xfId="41" applyFont="1" applyAlignment="1">
      <alignment horizontal="left" vertical="center"/>
    </xf>
    <xf numFmtId="0" fontId="52" fillId="0" borderId="0" xfId="41" applyFont="1" applyAlignment="1">
      <alignment horizontal="center" vertical="center"/>
    </xf>
    <xf numFmtId="0" fontId="52" fillId="0" borderId="16" xfId="41" applyFont="1" applyBorder="1" applyAlignment="1">
      <alignment horizontal="center" vertical="center"/>
    </xf>
    <xf numFmtId="0" fontId="52" fillId="0" borderId="13" xfId="41" applyFont="1" applyBorder="1" applyAlignment="1">
      <alignment horizontal="center" vertical="center"/>
    </xf>
    <xf numFmtId="0" fontId="35" fillId="0" borderId="14" xfId="41" applyFont="1" applyBorder="1" applyAlignment="1">
      <alignment horizontal="center" vertical="center" wrapText="1"/>
    </xf>
    <xf numFmtId="178" fontId="35" fillId="0" borderId="14" xfId="37" applyNumberFormat="1" applyBorder="1" applyAlignment="1">
      <alignment horizontal="right" vertical="center"/>
    </xf>
    <xf numFmtId="0" fontId="53" fillId="0" borderId="17" xfId="37" applyFont="1" applyBorder="1" applyAlignment="1">
      <alignment horizontal="left" vertical="center"/>
    </xf>
    <xf numFmtId="177" fontId="35" fillId="0" borderId="0" xfId="37" applyNumberFormat="1" applyAlignment="1">
      <alignment vertical="center"/>
    </xf>
    <xf numFmtId="178" fontId="35" fillId="0" borderId="0" xfId="37" applyNumberFormat="1" applyAlignment="1">
      <alignment horizontal="right" vertical="center"/>
    </xf>
    <xf numFmtId="0" fontId="52" fillId="0" borderId="0" xfId="37" applyFont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vertical="center"/>
    </xf>
    <xf numFmtId="0" fontId="53" fillId="0" borderId="18" xfId="37" applyFont="1" applyBorder="1" applyAlignment="1">
      <alignment vertical="center"/>
    </xf>
    <xf numFmtId="0" fontId="53" fillId="0" borderId="17" xfId="37" applyFont="1" applyBorder="1" applyAlignment="1">
      <alignment vertical="center"/>
    </xf>
    <xf numFmtId="177" fontId="35" fillId="0" borderId="0" xfId="37" applyNumberFormat="1" applyAlignment="1">
      <alignment horizontal="center" vertical="center"/>
    </xf>
    <xf numFmtId="0" fontId="52" fillId="0" borderId="19" xfId="37" applyFont="1" applyBorder="1" applyAlignment="1">
      <alignment vertical="center"/>
    </xf>
    <xf numFmtId="0" fontId="53" fillId="0" borderId="19" xfId="37" applyFont="1" applyBorder="1" applyAlignment="1">
      <alignment vertical="center"/>
    </xf>
    <xf numFmtId="0" fontId="53" fillId="0" borderId="11" xfId="37" applyFont="1" applyBorder="1" applyAlignment="1">
      <alignment vertical="center"/>
    </xf>
    <xf numFmtId="0" fontId="53" fillId="0" borderId="10" xfId="37" applyFont="1" applyBorder="1" applyAlignment="1">
      <alignment vertical="center"/>
    </xf>
    <xf numFmtId="177" fontId="35" fillId="0" borderId="19" xfId="37" applyNumberFormat="1" applyBorder="1" applyAlignment="1">
      <alignment horizontal="center" vertical="center"/>
    </xf>
    <xf numFmtId="178" fontId="35" fillId="0" borderId="19" xfId="37" applyNumberFormat="1" applyBorder="1" applyAlignment="1">
      <alignment horizontal="right" vertical="center"/>
    </xf>
    <xf numFmtId="0" fontId="55" fillId="0" borderId="0" xfId="39" applyFont="1" applyAlignment="1">
      <alignment horizontal="left" vertical="center"/>
    </xf>
    <xf numFmtId="0" fontId="55" fillId="0" borderId="0" xfId="37" applyFont="1" applyAlignment="1">
      <alignment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2" fillId="0" borderId="16" xfId="37" applyFont="1" applyBorder="1" applyAlignment="1">
      <alignment horizontal="left" vertical="center"/>
    </xf>
    <xf numFmtId="0" fontId="57" fillId="0" borderId="0" xfId="37" applyFont="1" applyAlignment="1">
      <alignment horizontal="center"/>
    </xf>
    <xf numFmtId="0" fontId="53" fillId="0" borderId="19" xfId="37" applyFont="1" applyBorder="1" applyAlignment="1">
      <alignment horizontal="right"/>
    </xf>
    <xf numFmtId="0" fontId="52" fillId="0" borderId="22" xfId="41" applyFont="1" applyBorder="1" applyAlignment="1">
      <alignment horizontal="center" vertical="center"/>
    </xf>
    <xf numFmtId="0" fontId="52" fillId="0" borderId="12" xfId="41" applyFont="1" applyBorder="1" applyAlignment="1">
      <alignment horizontal="center" vertical="center"/>
    </xf>
    <xf numFmtId="0" fontId="52" fillId="0" borderId="23" xfId="41" applyFont="1" applyBorder="1" applyAlignment="1">
      <alignment horizontal="center" vertical="center" wrapText="1"/>
    </xf>
    <xf numFmtId="0" fontId="52" fillId="0" borderId="13" xfId="41" applyFont="1" applyBorder="1" applyAlignment="1">
      <alignment horizontal="center" vertical="center" wrapText="1"/>
    </xf>
    <xf numFmtId="0" fontId="52" fillId="0" borderId="16" xfId="37" applyFont="1" applyFill="1" applyBorder="1" applyAlignment="1">
      <alignment horizontal="left" vertical="center"/>
    </xf>
    <xf numFmtId="0" fontId="57" fillId="0" borderId="0" xfId="37" applyFont="1" applyFill="1" applyAlignment="1">
      <alignment horizontal="center"/>
    </xf>
    <xf numFmtId="0" fontId="53" fillId="0" borderId="19" xfId="37" applyFont="1" applyFill="1" applyBorder="1" applyAlignment="1">
      <alignment horizontal="right"/>
    </xf>
    <xf numFmtId="0" fontId="52" fillId="0" borderId="12" xfId="41" applyFont="1" applyFill="1" applyBorder="1" applyAlignment="1">
      <alignment horizontal="center" vertical="center"/>
    </xf>
    <xf numFmtId="0" fontId="52" fillId="0" borderId="23" xfId="41" applyFont="1" applyFill="1" applyBorder="1" applyAlignment="1">
      <alignment horizontal="center" vertical="center" wrapText="1"/>
    </xf>
    <xf numFmtId="0" fontId="52" fillId="0" borderId="13" xfId="41" applyFont="1" applyFill="1" applyBorder="1" applyAlignment="1">
      <alignment horizontal="center" vertical="center" wrapText="1"/>
    </xf>
    <xf numFmtId="0" fontId="52" fillId="0" borderId="22" xfId="41" applyFont="1" applyFill="1" applyBorder="1" applyAlignment="1">
      <alignment horizontal="center" vertical="center"/>
    </xf>
    <xf numFmtId="0" fontId="57" fillId="0" borderId="0" xfId="37" applyFont="1" applyFill="1" applyAlignment="1">
      <alignment horizontal="center" wrapText="1"/>
    </xf>
    <xf numFmtId="0" fontId="53" fillId="0" borderId="19" xfId="37" applyFont="1" applyFill="1" applyBorder="1" applyAlignment="1">
      <alignment horizontal="center" wrapText="1"/>
    </xf>
    <xf numFmtId="0" fontId="53" fillId="0" borderId="19" xfId="37" applyFont="1" applyFill="1" applyBorder="1" applyAlignment="1">
      <alignment horizontal="right" wrapText="1"/>
    </xf>
    <xf numFmtId="0" fontId="52" fillId="0" borderId="22" xfId="42" applyFont="1" applyFill="1" applyBorder="1" applyAlignment="1">
      <alignment horizontal="center" vertical="center" wrapText="1"/>
    </xf>
    <xf numFmtId="0" fontId="52" fillId="0" borderId="12" xfId="42" applyFont="1" applyFill="1" applyBorder="1" applyAlignment="1">
      <alignment horizontal="center" vertical="center" wrapText="1"/>
    </xf>
    <xf numFmtId="0" fontId="52" fillId="0" borderId="23" xfId="42" applyFont="1" applyFill="1" applyBorder="1" applyAlignment="1">
      <alignment horizontal="center" vertical="center" wrapText="1"/>
    </xf>
    <xf numFmtId="0" fontId="52" fillId="0" borderId="13" xfId="42" applyFont="1" applyFill="1" applyBorder="1" applyAlignment="1">
      <alignment horizontal="center" vertical="center" wrapText="1"/>
    </xf>
    <xf numFmtId="0" fontId="55" fillId="0" borderId="14" xfId="40" applyFont="1" applyFill="1" applyBorder="1" applyAlignment="1">
      <alignment horizontal="left" vertical="center" wrapText="1"/>
    </xf>
    <xf numFmtId="0" fontId="52" fillId="0" borderId="15" xfId="37" applyFont="1" applyFill="1" applyBorder="1" applyAlignment="1">
      <alignment horizontal="left" vertical="center" wrapText="1"/>
    </xf>
    <xf numFmtId="0" fontId="52" fillId="0" borderId="16" xfId="37" applyFont="1" applyFill="1" applyBorder="1" applyAlignment="1">
      <alignment horizontal="left" vertical="center" wrapText="1"/>
    </xf>
    <xf numFmtId="0" fontId="52" fillId="0" borderId="11" xfId="37" applyFont="1" applyFill="1" applyBorder="1" applyAlignment="1">
      <alignment horizontal="left" vertical="center" wrapText="1"/>
    </xf>
    <xf numFmtId="0" fontId="52" fillId="0" borderId="14" xfId="41" applyFont="1" applyBorder="1" applyAlignment="1">
      <alignment horizontal="center" vertical="center"/>
    </xf>
    <xf numFmtId="0" fontId="52" fillId="0" borderId="15" xfId="41" applyFont="1" applyBorder="1" applyAlignment="1">
      <alignment horizontal="center" vertical="center"/>
    </xf>
    <xf numFmtId="177" fontId="54" fillId="0" borderId="0" xfId="37" applyNumberFormat="1" applyFont="1" applyAlignment="1">
      <alignment vertical="center"/>
    </xf>
    <xf numFmtId="177" fontId="35" fillId="0" borderId="14" xfId="41" applyNumberFormat="1" applyFont="1" applyBorder="1" applyAlignment="1">
      <alignment horizontal="center"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_32" xfId="37"/>
    <cellStyle name="一般_月格式2" xfId="38"/>
    <cellStyle name="一般_月格式2_31" xfId="39"/>
    <cellStyle name="一般_月格式2_31 2" xfId="40"/>
    <cellStyle name="一般_月格式2_月報新格式_31" xfId="41"/>
    <cellStyle name="一般_月格式2_月報新格式_31 2" xfId="42"/>
    <cellStyle name="Comma" xfId="43"/>
    <cellStyle name="Comma [0]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超連結 2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styles" Target="styles.xml" /><Relationship Id="rId108" Type="http://schemas.openxmlformats.org/officeDocument/2006/relationships/sharedStrings" Target="sharedStrings.xml" /><Relationship Id="rId10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18"/>
  <dimension ref="A1:M12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168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3" t="s">
        <v>3</v>
      </c>
      <c r="B3" s="143"/>
      <c r="C3" s="143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3"/>
      <c r="B4" s="143"/>
      <c r="C4" s="143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64"/>
      <c r="C5" s="165"/>
      <c r="D5" s="114"/>
      <c r="E5" s="14">
        <f>SUM(E6:E10)</f>
        <v>15</v>
      </c>
      <c r="F5" s="115"/>
      <c r="G5" s="14">
        <f>SUM(G6:G10)</f>
        <v>5</v>
      </c>
      <c r="H5" s="116">
        <f aca="true" t="shared" si="0" ref="H5:H10">_xlfn.IFERROR((G5/E5)*100,"--")</f>
        <v>33.33333333333333</v>
      </c>
      <c r="I5" s="115"/>
      <c r="J5" s="14">
        <f>SUM(J6:J10)</f>
        <v>10</v>
      </c>
      <c r="K5" s="116">
        <f aca="true" t="shared" si="1" ref="K5:K10">_xlfn.IFERROR((J5/E5)*100,"--")</f>
        <v>66.66666666666666</v>
      </c>
    </row>
    <row r="6" spans="1:11" ht="42" customHeight="1">
      <c r="A6" s="139" t="s">
        <v>9</v>
      </c>
      <c r="B6" s="139"/>
      <c r="C6" s="139"/>
      <c r="D6" s="117"/>
      <c r="E6" s="20">
        <f>SUM(G6+J6)</f>
        <v>0</v>
      </c>
      <c r="F6" s="166"/>
      <c r="G6" s="20">
        <v>0</v>
      </c>
      <c r="H6" s="119" t="str">
        <f t="shared" si="0"/>
        <v>--</v>
      </c>
      <c r="I6" s="166"/>
      <c r="J6" s="20">
        <v>0</v>
      </c>
      <c r="K6" s="119" t="str">
        <f t="shared" si="1"/>
        <v>--</v>
      </c>
    </row>
    <row r="7" spans="1:11" ht="42" customHeight="1">
      <c r="A7" s="120" t="s">
        <v>10</v>
      </c>
      <c r="B7" s="120"/>
      <c r="C7" s="138"/>
      <c r="D7" s="117"/>
      <c r="E7" s="20">
        <f>SUM(G7+J7)</f>
        <v>10</v>
      </c>
      <c r="F7" s="166"/>
      <c r="G7" s="20">
        <v>3</v>
      </c>
      <c r="H7" s="119">
        <f t="shared" si="0"/>
        <v>30</v>
      </c>
      <c r="I7" s="166"/>
      <c r="J7" s="20">
        <v>7</v>
      </c>
      <c r="K7" s="119">
        <f t="shared" si="1"/>
        <v>70</v>
      </c>
    </row>
    <row r="8" spans="1:11" ht="42" customHeight="1">
      <c r="A8" s="120" t="s">
        <v>11</v>
      </c>
      <c r="B8" s="120"/>
      <c r="C8" s="138"/>
      <c r="D8" s="117"/>
      <c r="E8" s="20">
        <f>SUM(G8+J8)</f>
        <v>0</v>
      </c>
      <c r="F8" s="166"/>
      <c r="G8" s="20">
        <v>0</v>
      </c>
      <c r="H8" s="119" t="str">
        <f t="shared" si="0"/>
        <v>--</v>
      </c>
      <c r="I8" s="166"/>
      <c r="J8" s="20">
        <v>0</v>
      </c>
      <c r="K8" s="119" t="str">
        <f t="shared" si="1"/>
        <v>--</v>
      </c>
    </row>
    <row r="9" spans="1:11" ht="42" customHeight="1">
      <c r="A9" s="122" t="s">
        <v>12</v>
      </c>
      <c r="B9" s="123"/>
      <c r="C9" s="123"/>
      <c r="D9" s="124"/>
      <c r="E9" s="20">
        <f>SUM(G9+J9)</f>
        <v>0</v>
      </c>
      <c r="F9" s="125"/>
      <c r="G9" s="20">
        <v>0</v>
      </c>
      <c r="H9" s="119" t="str">
        <f t="shared" si="0"/>
        <v>--</v>
      </c>
      <c r="I9" s="125"/>
      <c r="J9" s="20">
        <v>0</v>
      </c>
      <c r="K9" s="119" t="str">
        <f t="shared" si="1"/>
        <v>--</v>
      </c>
    </row>
    <row r="10" spans="1:11" ht="42" customHeight="1">
      <c r="A10" s="126" t="s">
        <v>13</v>
      </c>
      <c r="B10" s="127"/>
      <c r="C10" s="128"/>
      <c r="D10" s="129"/>
      <c r="E10" s="32">
        <f>SUM(G10+J10)</f>
        <v>5</v>
      </c>
      <c r="F10" s="130"/>
      <c r="G10" s="32">
        <v>2</v>
      </c>
      <c r="H10" s="131">
        <f t="shared" si="0"/>
        <v>40</v>
      </c>
      <c r="I10" s="130"/>
      <c r="J10" s="32">
        <v>3</v>
      </c>
      <c r="K10" s="131">
        <f t="shared" si="1"/>
        <v>60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1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161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311</v>
      </c>
      <c r="F5" s="115"/>
      <c r="G5" s="14">
        <f>SUM(G6:G10)</f>
        <v>153</v>
      </c>
      <c r="H5" s="116">
        <f aca="true" t="shared" si="1" ref="H5:H10">_xlfn.IFERROR((G5/E5)*100,"--")</f>
        <v>49.19614147909968</v>
      </c>
      <c r="I5" s="115"/>
      <c r="J5" s="14">
        <f>SUM(J6:J10)</f>
        <v>158</v>
      </c>
      <c r="K5" s="116">
        <f aca="true" t="shared" si="2" ref="K5:K10">_xlfn.IFERROR((J5/E5)*100,"--")</f>
        <v>50.80385852090033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11</v>
      </c>
      <c r="F6" s="118"/>
      <c r="G6" s="20">
        <v>6</v>
      </c>
      <c r="H6" s="119">
        <f t="shared" si="1"/>
        <v>54.54545454545454</v>
      </c>
      <c r="I6" s="118"/>
      <c r="J6" s="20">
        <v>5</v>
      </c>
      <c r="K6" s="119">
        <f t="shared" si="2"/>
        <v>45.45454545454545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160</v>
      </c>
      <c r="F7" s="118"/>
      <c r="G7" s="20">
        <v>76</v>
      </c>
      <c r="H7" s="119">
        <f t="shared" si="1"/>
        <v>47.5</v>
      </c>
      <c r="I7" s="118"/>
      <c r="J7" s="20">
        <v>84</v>
      </c>
      <c r="K7" s="119">
        <f t="shared" si="2"/>
        <v>52.5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60</v>
      </c>
      <c r="F8" s="118"/>
      <c r="G8" s="20">
        <v>36</v>
      </c>
      <c r="H8" s="119">
        <f t="shared" si="1"/>
        <v>60</v>
      </c>
      <c r="I8" s="118"/>
      <c r="J8" s="20">
        <v>24</v>
      </c>
      <c r="K8" s="119">
        <f t="shared" si="2"/>
        <v>40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80</v>
      </c>
      <c r="F10" s="130"/>
      <c r="G10" s="32">
        <v>35</v>
      </c>
      <c r="H10" s="131">
        <f t="shared" si="1"/>
        <v>43.75</v>
      </c>
      <c r="I10" s="130"/>
      <c r="J10" s="32">
        <v>45</v>
      </c>
      <c r="K10" s="131">
        <f t="shared" si="2"/>
        <v>56.25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工作表21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147</v>
      </c>
      <c r="F5" s="17"/>
      <c r="G5" s="39">
        <f>SUM(G6:G10)</f>
        <v>72</v>
      </c>
      <c r="H5" s="16">
        <f aca="true" t="shared" si="1" ref="H5:H10">_xlfn.IFERROR((G5/E5)*100,"--")</f>
        <v>48.97959183673469</v>
      </c>
      <c r="I5" s="17"/>
      <c r="J5" s="39">
        <f>SUM(J6:J10)</f>
        <v>75</v>
      </c>
      <c r="K5" s="16">
        <f aca="true" t="shared" si="2" ref="K5:K10">_xlfn.IFERROR((J5/E5)*100,"--")</f>
        <v>51.02040816326531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13</v>
      </c>
      <c r="F6" s="40"/>
      <c r="G6" s="20">
        <v>5</v>
      </c>
      <c r="H6" s="22">
        <f t="shared" si="1"/>
        <v>38.46153846153847</v>
      </c>
      <c r="I6" s="40"/>
      <c r="J6" s="20">
        <v>8</v>
      </c>
      <c r="K6" s="22">
        <f t="shared" si="2"/>
        <v>61.53846153846154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74</v>
      </c>
      <c r="F7" s="40"/>
      <c r="G7" s="20">
        <v>39</v>
      </c>
      <c r="H7" s="22">
        <f t="shared" si="1"/>
        <v>52.702702702702695</v>
      </c>
      <c r="I7" s="40"/>
      <c r="J7" s="20">
        <v>35</v>
      </c>
      <c r="K7" s="22">
        <f t="shared" si="2"/>
        <v>47.2972972972973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43</v>
      </c>
      <c r="F8" s="40"/>
      <c r="G8" s="20">
        <v>17</v>
      </c>
      <c r="H8" s="22">
        <f t="shared" si="1"/>
        <v>39.53488372093023</v>
      </c>
      <c r="I8" s="40"/>
      <c r="J8" s="20">
        <v>26</v>
      </c>
      <c r="K8" s="22">
        <f t="shared" si="2"/>
        <v>60.46511627906976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11</v>
      </c>
      <c r="F9" s="27"/>
      <c r="G9" s="20">
        <v>9</v>
      </c>
      <c r="H9" s="22">
        <f t="shared" si="1"/>
        <v>81.81818181818183</v>
      </c>
      <c r="I9" s="27"/>
      <c r="J9" s="20">
        <v>2</v>
      </c>
      <c r="K9" s="22">
        <f t="shared" si="2"/>
        <v>18.181818181818183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6</v>
      </c>
      <c r="F10" s="33"/>
      <c r="G10" s="32">
        <v>2</v>
      </c>
      <c r="H10" s="34">
        <f t="shared" si="1"/>
        <v>33.33333333333333</v>
      </c>
      <c r="I10" s="33"/>
      <c r="J10" s="32">
        <v>4</v>
      </c>
      <c r="K10" s="34">
        <f t="shared" si="2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codeName="工作表22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50</v>
      </c>
      <c r="F5" s="17"/>
      <c r="G5" s="39">
        <f>SUM(G6:G10)</f>
        <v>17</v>
      </c>
      <c r="H5" s="16">
        <f aca="true" t="shared" si="1" ref="H5:H10">_xlfn.IFERROR((G5/E5)*100,"--")</f>
        <v>34</v>
      </c>
      <c r="I5" s="17"/>
      <c r="J5" s="39">
        <f>SUM(J6:J10)</f>
        <v>33</v>
      </c>
      <c r="K5" s="16">
        <f aca="true" t="shared" si="2" ref="K5:K10">_xlfn.IFERROR((J5/E5)*100,"--")</f>
        <v>66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9</v>
      </c>
      <c r="F8" s="40"/>
      <c r="G8" s="20">
        <v>1</v>
      </c>
      <c r="H8" s="22">
        <f t="shared" si="1"/>
        <v>11.11111111111111</v>
      </c>
      <c r="I8" s="40"/>
      <c r="J8" s="20">
        <v>8</v>
      </c>
      <c r="K8" s="22">
        <f t="shared" si="2"/>
        <v>88.88888888888889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17</v>
      </c>
      <c r="F9" s="27"/>
      <c r="G9" s="20">
        <v>7</v>
      </c>
      <c r="H9" s="22">
        <f t="shared" si="1"/>
        <v>41.17647058823529</v>
      </c>
      <c r="I9" s="27"/>
      <c r="J9" s="20">
        <v>10</v>
      </c>
      <c r="K9" s="22">
        <f t="shared" si="2"/>
        <v>58.82352941176471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24</v>
      </c>
      <c r="F10" s="33"/>
      <c r="G10" s="32">
        <v>9</v>
      </c>
      <c r="H10" s="34">
        <f t="shared" si="1"/>
        <v>37.5</v>
      </c>
      <c r="I10" s="33"/>
      <c r="J10" s="32">
        <v>15</v>
      </c>
      <c r="K10" s="34">
        <f t="shared" si="2"/>
        <v>62.5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codeName="工作表23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69</v>
      </c>
      <c r="F5" s="17"/>
      <c r="G5" s="39">
        <f>SUM(G6:G10)</f>
        <v>34</v>
      </c>
      <c r="H5" s="16">
        <f aca="true" t="shared" si="1" ref="H5:H10">_xlfn.IFERROR((G5/E5)*100,"--")</f>
        <v>49.275362318840585</v>
      </c>
      <c r="I5" s="17"/>
      <c r="J5" s="39">
        <f>SUM(J6:J10)</f>
        <v>35</v>
      </c>
      <c r="K5" s="16">
        <f aca="true" t="shared" si="2" ref="K5:K10">_xlfn.IFERROR((J5/E5)*100,"--")</f>
        <v>50.72463768115942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37</v>
      </c>
      <c r="F6" s="40"/>
      <c r="G6" s="20">
        <v>15</v>
      </c>
      <c r="H6" s="22">
        <f t="shared" si="1"/>
        <v>40.54054054054054</v>
      </c>
      <c r="I6" s="40"/>
      <c r="J6" s="20">
        <v>22</v>
      </c>
      <c r="K6" s="22">
        <f t="shared" si="2"/>
        <v>59.45945945945946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9</v>
      </c>
      <c r="F8" s="40"/>
      <c r="G8" s="20">
        <v>6</v>
      </c>
      <c r="H8" s="22">
        <f t="shared" si="1"/>
        <v>66.66666666666666</v>
      </c>
      <c r="I8" s="40"/>
      <c r="J8" s="20">
        <v>3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16</v>
      </c>
      <c r="F9" s="27"/>
      <c r="G9" s="20">
        <v>10</v>
      </c>
      <c r="H9" s="22">
        <f t="shared" si="1"/>
        <v>62.5</v>
      </c>
      <c r="I9" s="27"/>
      <c r="J9" s="20">
        <v>6</v>
      </c>
      <c r="K9" s="22">
        <f t="shared" si="2"/>
        <v>37.5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3</v>
      </c>
      <c r="H10" s="34">
        <f t="shared" si="1"/>
        <v>42.857142857142854</v>
      </c>
      <c r="I10" s="33"/>
      <c r="J10" s="32">
        <v>4</v>
      </c>
      <c r="K10" s="34">
        <f t="shared" si="2"/>
        <v>57.14285714285714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 codeName="工作表24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49</v>
      </c>
      <c r="F5" s="17"/>
      <c r="G5" s="39">
        <f>SUM(G6:G10)</f>
        <v>16</v>
      </c>
      <c r="H5" s="16">
        <f aca="true" t="shared" si="1" ref="H5:H10">_xlfn.IFERROR((G5/E5)*100,"--")</f>
        <v>32.6530612244898</v>
      </c>
      <c r="I5" s="17"/>
      <c r="J5" s="39">
        <f>SUM(J6:J10)</f>
        <v>33</v>
      </c>
      <c r="K5" s="16">
        <f aca="true" t="shared" si="2" ref="K5:K10">_xlfn.IFERROR((J5/E5)*100,"--")</f>
        <v>67.3469387755102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</v>
      </c>
      <c r="F6" s="40"/>
      <c r="G6" s="20">
        <v>0</v>
      </c>
      <c r="H6" s="22">
        <f t="shared" si="1"/>
        <v>0</v>
      </c>
      <c r="I6" s="40"/>
      <c r="J6" s="20">
        <v>1</v>
      </c>
      <c r="K6" s="22">
        <f t="shared" si="2"/>
        <v>100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</v>
      </c>
      <c r="F7" s="40"/>
      <c r="G7" s="20">
        <v>1</v>
      </c>
      <c r="H7" s="22">
        <f t="shared" si="1"/>
        <v>100</v>
      </c>
      <c r="I7" s="40"/>
      <c r="J7" s="20">
        <v>0</v>
      </c>
      <c r="K7" s="22">
        <f t="shared" si="2"/>
        <v>0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23</v>
      </c>
      <c r="F8" s="40"/>
      <c r="G8" s="20">
        <v>11</v>
      </c>
      <c r="H8" s="22">
        <f t="shared" si="1"/>
        <v>47.82608695652174</v>
      </c>
      <c r="I8" s="40"/>
      <c r="J8" s="20">
        <v>12</v>
      </c>
      <c r="K8" s="22">
        <f t="shared" si="2"/>
        <v>52.17391304347826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4</v>
      </c>
      <c r="H9" s="22">
        <f t="shared" si="1"/>
        <v>40</v>
      </c>
      <c r="I9" s="27"/>
      <c r="J9" s="20">
        <v>6</v>
      </c>
      <c r="K9" s="22">
        <f t="shared" si="2"/>
        <v>60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32">
        <v>0</v>
      </c>
      <c r="H10" s="34">
        <f t="shared" si="1"/>
        <v>0</v>
      </c>
      <c r="I10" s="33"/>
      <c r="J10" s="32">
        <v>14</v>
      </c>
      <c r="K10" s="34">
        <f t="shared" si="2"/>
        <v>100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 codeName="工作表25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46">
        <v>24</v>
      </c>
      <c r="F5" s="17"/>
      <c r="G5" s="47">
        <v>16</v>
      </c>
      <c r="H5" s="16">
        <f aca="true" t="shared" si="0" ref="H5:H10">_xlfn.IFERROR((G5/E5)*100,"--")</f>
        <v>66.66666666666666</v>
      </c>
      <c r="I5" s="17"/>
      <c r="J5" s="47">
        <v>8</v>
      </c>
      <c r="K5" s="16">
        <f aca="true" t="shared" si="1" ref="K5:K10">_xlfn.IFERROR((J5/E5)*100,"--")</f>
        <v>33.33333333333333</v>
      </c>
    </row>
    <row r="6" spans="1:11" ht="42" customHeight="1">
      <c r="A6" s="146" t="s">
        <v>9</v>
      </c>
      <c r="B6" s="146"/>
      <c r="C6" s="146"/>
      <c r="D6" s="19"/>
      <c r="E6" s="20">
        <f>SUM(G6+J6)</f>
        <v>0</v>
      </c>
      <c r="F6" s="40"/>
      <c r="G6" s="20">
        <v>0</v>
      </c>
      <c r="H6" s="22" t="str">
        <f t="shared" si="0"/>
        <v>--</v>
      </c>
      <c r="I6" s="40"/>
      <c r="J6" s="20">
        <v>0</v>
      </c>
      <c r="K6" s="22" t="str">
        <f t="shared" si="1"/>
        <v>--</v>
      </c>
    </row>
    <row r="7" spans="1:11" ht="42" customHeight="1">
      <c r="A7" s="23" t="s">
        <v>10</v>
      </c>
      <c r="B7" s="23"/>
      <c r="C7" s="18"/>
      <c r="D7" s="19"/>
      <c r="E7" s="20">
        <f>SUM(G7+J7)</f>
        <v>0</v>
      </c>
      <c r="F7" s="40"/>
      <c r="G7" s="20">
        <v>0</v>
      </c>
      <c r="H7" s="22" t="str">
        <f t="shared" si="0"/>
        <v>--</v>
      </c>
      <c r="I7" s="40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18"/>
      <c r="D8" s="19"/>
      <c r="E8" s="20">
        <f>SUM(G8+J8)</f>
        <v>0</v>
      </c>
      <c r="F8" s="40"/>
      <c r="G8" s="20">
        <v>0</v>
      </c>
      <c r="H8" s="22" t="str">
        <f t="shared" si="0"/>
        <v>--</v>
      </c>
      <c r="I8" s="40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1">
        <v>15</v>
      </c>
      <c r="F9" s="27"/>
      <c r="G9" s="41">
        <v>13</v>
      </c>
      <c r="H9" s="22">
        <f t="shared" si="0"/>
        <v>86.66666666666667</v>
      </c>
      <c r="I9" s="27"/>
      <c r="J9" s="41">
        <v>2</v>
      </c>
      <c r="K9" s="22">
        <f t="shared" si="1"/>
        <v>13.333333333333334</v>
      </c>
    </row>
    <row r="10" spans="1:11" ht="42" customHeight="1">
      <c r="A10" s="28" t="s">
        <v>13</v>
      </c>
      <c r="B10" s="29"/>
      <c r="C10" s="30"/>
      <c r="D10" s="31"/>
      <c r="E10" s="42">
        <v>9</v>
      </c>
      <c r="F10" s="33"/>
      <c r="G10" s="42">
        <v>3</v>
      </c>
      <c r="H10" s="34">
        <f t="shared" si="0"/>
        <v>33.33333333333333</v>
      </c>
      <c r="I10" s="33"/>
      <c r="J10" s="42">
        <v>6</v>
      </c>
      <c r="K10" s="34">
        <f t="shared" si="1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 codeName="工作表26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26</v>
      </c>
      <c r="F5" s="17"/>
      <c r="G5" s="47">
        <f>SUM(G6:G10)</f>
        <v>15</v>
      </c>
      <c r="H5" s="16">
        <f aca="true" t="shared" si="0" ref="H5:H10">_xlfn.IFERROR((G5/E5)*100,"--")</f>
        <v>57.692307692307686</v>
      </c>
      <c r="I5" s="17"/>
      <c r="J5" s="47">
        <f>SUM(J6:J10)</f>
        <v>11</v>
      </c>
      <c r="K5" s="16">
        <f aca="true" t="shared" si="1" ref="K5:K10">_xlfn.IFERROR((J5/E5)*100,"--")</f>
        <v>42.30769230769231</v>
      </c>
    </row>
    <row r="6" spans="1:11" ht="42" customHeight="1">
      <c r="A6" s="146" t="s">
        <v>9</v>
      </c>
      <c r="B6" s="146"/>
      <c r="C6" s="146"/>
      <c r="D6" s="19"/>
      <c r="E6" s="48">
        <f>SUM(G6+J6)</f>
        <v>0</v>
      </c>
      <c r="F6" s="21"/>
      <c r="G6" s="20">
        <v>0</v>
      </c>
      <c r="H6" s="22" t="str">
        <f t="shared" si="0"/>
        <v>--</v>
      </c>
      <c r="I6" s="21"/>
      <c r="J6" s="20">
        <v>0</v>
      </c>
      <c r="K6" s="22" t="str">
        <f t="shared" si="1"/>
        <v>--</v>
      </c>
    </row>
    <row r="7" spans="1:11" ht="42" customHeight="1">
      <c r="A7" s="23" t="s">
        <v>10</v>
      </c>
      <c r="B7" s="23"/>
      <c r="C7" s="18"/>
      <c r="D7" s="19"/>
      <c r="E7" s="48">
        <f>SUM(G7+J7)</f>
        <v>0</v>
      </c>
      <c r="F7" s="21"/>
      <c r="G7" s="20">
        <v>0</v>
      </c>
      <c r="H7" s="22" t="str">
        <f t="shared" si="0"/>
        <v>--</v>
      </c>
      <c r="I7" s="21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18"/>
      <c r="D8" s="19"/>
      <c r="E8" s="48">
        <f>SUM(G8+J8)</f>
        <v>0</v>
      </c>
      <c r="F8" s="21"/>
      <c r="G8" s="20">
        <v>0</v>
      </c>
      <c r="H8" s="22" t="str">
        <f t="shared" si="0"/>
        <v>--</v>
      </c>
      <c r="I8" s="21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4">
        <f>SUM(G9+J9)</f>
        <v>6</v>
      </c>
      <c r="F9" s="27"/>
      <c r="G9" s="41">
        <v>6</v>
      </c>
      <c r="H9" s="22">
        <f t="shared" si="0"/>
        <v>100</v>
      </c>
      <c r="I9" s="27"/>
      <c r="J9" s="20">
        <v>0</v>
      </c>
      <c r="K9" s="22">
        <f t="shared" si="1"/>
        <v>0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20</v>
      </c>
      <c r="F10" s="33"/>
      <c r="G10" s="42">
        <v>9</v>
      </c>
      <c r="H10" s="34">
        <f t="shared" si="0"/>
        <v>45</v>
      </c>
      <c r="I10" s="33"/>
      <c r="J10" s="42">
        <v>11</v>
      </c>
      <c r="K10" s="34">
        <f t="shared" si="1"/>
        <v>55.00000000000001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 codeName="工作表27"/>
  <dimension ref="A1:K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49" customWidth="1"/>
    <col min="3" max="3" width="25.375" style="49" customWidth="1"/>
    <col min="4" max="4" width="1.625" style="49" customWidth="1"/>
    <col min="5" max="5" width="13.625" style="49" customWidth="1"/>
    <col min="6" max="6" width="1.625" style="49" customWidth="1"/>
    <col min="7" max="7" width="7.375" style="49" customWidth="1"/>
    <col min="8" max="8" width="11.375" style="49" customWidth="1"/>
    <col min="9" max="9" width="1.625" style="49" customWidth="1"/>
    <col min="10" max="10" width="6.125" style="49" customWidth="1"/>
    <col min="11" max="11" width="11.75390625" style="49" customWidth="1"/>
    <col min="12" max="12" width="9.00390625" style="49" customWidth="1"/>
    <col min="13" max="16384" width="9.00390625" style="49" customWidth="1"/>
  </cols>
  <sheetData>
    <row r="1" spans="1:11" ht="61.5" customHeight="1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52" customFormat="1" ht="46.5" customHeight="1">
      <c r="A2" s="50"/>
      <c r="B2" s="50"/>
      <c r="C2" s="50"/>
      <c r="D2" s="154" t="s">
        <v>39</v>
      </c>
      <c r="E2" s="154"/>
      <c r="F2" s="154"/>
      <c r="G2" s="154"/>
      <c r="H2" s="51"/>
      <c r="I2" s="51"/>
      <c r="J2" s="155" t="s">
        <v>40</v>
      </c>
      <c r="K2" s="155"/>
    </row>
    <row r="3" spans="1:11" ht="30.75" customHeight="1">
      <c r="A3" s="156" t="s">
        <v>41</v>
      </c>
      <c r="B3" s="156"/>
      <c r="C3" s="156"/>
      <c r="D3" s="157" t="s">
        <v>42</v>
      </c>
      <c r="E3" s="157"/>
      <c r="F3" s="158" t="s">
        <v>43</v>
      </c>
      <c r="G3" s="158"/>
      <c r="H3" s="158"/>
      <c r="I3" s="159" t="s">
        <v>44</v>
      </c>
      <c r="J3" s="159"/>
      <c r="K3" s="159"/>
    </row>
    <row r="4" spans="1:11" ht="30.75" customHeight="1">
      <c r="A4" s="156"/>
      <c r="B4" s="156"/>
      <c r="C4" s="156"/>
      <c r="D4" s="157"/>
      <c r="E4" s="157"/>
      <c r="F4" s="53"/>
      <c r="G4" s="54"/>
      <c r="H4" s="55" t="s">
        <v>45</v>
      </c>
      <c r="I4" s="53"/>
      <c r="J4" s="54"/>
      <c r="K4" s="56" t="s">
        <v>45</v>
      </c>
    </row>
    <row r="5" spans="1:11" ht="42" customHeight="1">
      <c r="A5" s="161" t="s">
        <v>46</v>
      </c>
      <c r="B5" s="161"/>
      <c r="C5" s="161"/>
      <c r="D5" s="57"/>
      <c r="E5" s="58"/>
      <c r="F5" s="21"/>
      <c r="G5" s="58"/>
      <c r="H5" s="59"/>
      <c r="I5" s="21"/>
      <c r="J5" s="21"/>
      <c r="K5" s="59"/>
    </row>
    <row r="6" spans="1:11" ht="42" customHeight="1">
      <c r="A6" s="162" t="s">
        <v>47</v>
      </c>
      <c r="B6" s="162"/>
      <c r="C6" s="162"/>
      <c r="D6" s="60"/>
      <c r="E6" s="21"/>
      <c r="F6" s="21"/>
      <c r="G6" s="21"/>
      <c r="H6" s="61"/>
      <c r="I6" s="21"/>
      <c r="J6" s="21"/>
      <c r="K6" s="61"/>
    </row>
    <row r="7" spans="1:11" ht="42" customHeight="1">
      <c r="A7" s="162" t="s">
        <v>48</v>
      </c>
      <c r="B7" s="162"/>
      <c r="C7" s="162"/>
      <c r="D7" s="60"/>
      <c r="E7" s="21"/>
      <c r="F7" s="21"/>
      <c r="G7" s="21"/>
      <c r="H7" s="61"/>
      <c r="I7" s="21"/>
      <c r="J7" s="21"/>
      <c r="K7" s="61"/>
    </row>
    <row r="8" spans="1:11" ht="42" customHeight="1">
      <c r="A8" s="162" t="s">
        <v>49</v>
      </c>
      <c r="B8" s="162"/>
      <c r="C8" s="162"/>
      <c r="D8" s="52"/>
      <c r="E8" s="21"/>
      <c r="F8" s="21"/>
      <c r="G8" s="21"/>
      <c r="H8" s="61"/>
      <c r="I8" s="21"/>
      <c r="J8" s="21"/>
      <c r="K8" s="61"/>
    </row>
    <row r="9" spans="1:11" ht="42" customHeight="1">
      <c r="A9" s="162" t="s">
        <v>50</v>
      </c>
      <c r="B9" s="162"/>
      <c r="C9" s="162"/>
      <c r="D9" s="52"/>
      <c r="E9" s="21"/>
      <c r="F9" s="21"/>
      <c r="G9" s="21"/>
      <c r="H9" s="61"/>
      <c r="I9" s="21"/>
      <c r="J9" s="21"/>
      <c r="K9" s="61"/>
    </row>
    <row r="10" spans="1:11" ht="42" customHeight="1">
      <c r="A10" s="163" t="s">
        <v>51</v>
      </c>
      <c r="B10" s="163"/>
      <c r="C10" s="163"/>
      <c r="D10" s="62"/>
      <c r="E10" s="63"/>
      <c r="F10" s="63"/>
      <c r="G10" s="63"/>
      <c r="H10" s="64"/>
      <c r="I10" s="63"/>
      <c r="J10" s="63"/>
      <c r="K10" s="64"/>
    </row>
    <row r="11" spans="1:11" s="65" customFormat="1" ht="36.75" customHeight="1">
      <c r="A11" s="160" t="s">
        <v>52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</sheetData>
  <sheetProtection/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rintOptions horizontalCentered="1"/>
  <pageMargins left="0.37000000000000005" right="0.39370078740157505" top="0.984251968503937" bottom="0.39370078740157505" header="0.511811023622047" footer="0"/>
  <pageSetup fitToHeight="0" fitToWidth="0" orientation="portrait" paperSize="9" scale="96"/>
  <headerFooter alignWithMargins="0">
    <oddFooter>&amp;C&amp;"Times New Roman,Regular"-28-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02"/>
  <dimension ref="A1:M12"/>
  <sheetViews>
    <sheetView zoomScalePageLayoutView="0" workbookViewId="0" topLeftCell="A1">
      <selection activeCell="J6" sqref="J6:J10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162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57</v>
      </c>
      <c r="F5" s="115"/>
      <c r="G5" s="14">
        <f>SUM(G6:G10)</f>
        <v>29</v>
      </c>
      <c r="H5" s="116">
        <f aca="true" t="shared" si="1" ref="H5:H10">_xlfn.IFERROR((G5/E5)*100,"--")</f>
        <v>50.877192982456144</v>
      </c>
      <c r="I5" s="115"/>
      <c r="J5" s="14">
        <f>SUM(J6:J10)</f>
        <v>28</v>
      </c>
      <c r="K5" s="116">
        <f aca="true" t="shared" si="2" ref="K5:K10">_xlfn.IFERROR((J5/E5)*100,"--")</f>
        <v>49.122807017543856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7</v>
      </c>
      <c r="F6" s="118"/>
      <c r="G6" s="20">
        <v>3</v>
      </c>
      <c r="H6" s="119">
        <f t="shared" si="1"/>
        <v>42.857142857142854</v>
      </c>
      <c r="I6" s="118"/>
      <c r="J6" s="20">
        <v>4</v>
      </c>
      <c r="K6" s="119">
        <f t="shared" si="2"/>
        <v>57.14285714285714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31</v>
      </c>
      <c r="F7" s="118"/>
      <c r="G7" s="20">
        <v>16</v>
      </c>
      <c r="H7" s="119">
        <f t="shared" si="1"/>
        <v>51.61290322580645</v>
      </c>
      <c r="I7" s="118"/>
      <c r="J7" s="20">
        <v>15</v>
      </c>
      <c r="K7" s="119">
        <f t="shared" si="2"/>
        <v>48.38709677419355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19</v>
      </c>
      <c r="F10" s="130"/>
      <c r="G10" s="32">
        <v>10</v>
      </c>
      <c r="H10" s="131">
        <f t="shared" si="1"/>
        <v>52.63157894736842</v>
      </c>
      <c r="I10" s="130"/>
      <c r="J10" s="32">
        <v>9</v>
      </c>
      <c r="K10" s="131">
        <f t="shared" si="2"/>
        <v>47.368421052631575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03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159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276</v>
      </c>
      <c r="F5" s="115"/>
      <c r="G5" s="14">
        <f>SUM(G6:G10)</f>
        <v>131</v>
      </c>
      <c r="H5" s="116">
        <f aca="true" t="shared" si="1" ref="H5:H10">_xlfn.IFERROR((G5/E5)*100,"--")</f>
        <v>47.46376811594203</v>
      </c>
      <c r="I5" s="115"/>
      <c r="J5" s="14">
        <f>SUM(J6:J10)</f>
        <v>145</v>
      </c>
      <c r="K5" s="116">
        <f aca="true" t="shared" si="2" ref="K5:K10">_xlfn.IFERROR((J5/E5)*100,"--")</f>
        <v>52.53623188405797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29</v>
      </c>
      <c r="F6" s="118"/>
      <c r="G6" s="20">
        <v>11</v>
      </c>
      <c r="H6" s="119">
        <f t="shared" si="1"/>
        <v>37.93103448275862</v>
      </c>
      <c r="I6" s="118"/>
      <c r="J6" s="20">
        <v>18</v>
      </c>
      <c r="K6" s="119">
        <f t="shared" si="2"/>
        <v>62.06896551724138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93</v>
      </c>
      <c r="F7" s="118"/>
      <c r="G7" s="20">
        <v>41</v>
      </c>
      <c r="H7" s="119">
        <f t="shared" si="1"/>
        <v>44.086021505376344</v>
      </c>
      <c r="I7" s="118"/>
      <c r="J7" s="20">
        <v>52</v>
      </c>
      <c r="K7" s="119">
        <f t="shared" si="2"/>
        <v>55.91397849462365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7</v>
      </c>
      <c r="F8" s="118"/>
      <c r="G8" s="20">
        <v>5</v>
      </c>
      <c r="H8" s="119">
        <f t="shared" si="1"/>
        <v>71.42857142857143</v>
      </c>
      <c r="I8" s="118"/>
      <c r="J8" s="20">
        <v>2</v>
      </c>
      <c r="K8" s="119">
        <f t="shared" si="2"/>
        <v>28.57142857142857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/>
      <c r="H9" s="119" t="str">
        <f t="shared" si="1"/>
        <v>--</v>
      </c>
      <c r="I9" s="125"/>
      <c r="J9" s="20"/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147</v>
      </c>
      <c r="F10" s="130"/>
      <c r="G10" s="32">
        <v>74</v>
      </c>
      <c r="H10" s="131">
        <f t="shared" si="1"/>
        <v>50.34013605442177</v>
      </c>
      <c r="I10" s="130"/>
      <c r="J10" s="32">
        <v>73</v>
      </c>
      <c r="K10" s="131">
        <f t="shared" si="2"/>
        <v>49.65986394557823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04"/>
  <dimension ref="A1:M12"/>
  <sheetViews>
    <sheetView zoomScalePageLayoutView="0" workbookViewId="0" topLeftCell="A1">
      <selection activeCell="J6" sqref="J6:J10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160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20">
        <f aca="true" t="shared" si="0" ref="E5:E10">SUM(G5+J5)</f>
        <v>39</v>
      </c>
      <c r="F5" s="115"/>
      <c r="G5" s="14">
        <f>SUM(G6:G10)</f>
        <v>21</v>
      </c>
      <c r="H5" s="116">
        <f aca="true" t="shared" si="1" ref="H5:H10">_xlfn.IFERROR((G5/E5)*100,"--")</f>
        <v>53.84615384615385</v>
      </c>
      <c r="I5" s="115"/>
      <c r="J5" s="14">
        <f>SUM(J6:J10)</f>
        <v>18</v>
      </c>
      <c r="K5" s="116">
        <f aca="true" t="shared" si="2" ref="K5:K10">_xlfn.IFERROR((J5/E5)*100,"--")</f>
        <v>46.15384615384615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0</v>
      </c>
      <c r="F6" s="118"/>
      <c r="G6" s="20">
        <v>0</v>
      </c>
      <c r="H6" s="119" t="str">
        <f t="shared" si="1"/>
        <v>--</v>
      </c>
      <c r="I6" s="118"/>
      <c r="J6" s="20">
        <v>0</v>
      </c>
      <c r="K6" s="119" t="str">
        <f t="shared" si="2"/>
        <v>--</v>
      </c>
    </row>
    <row r="7" spans="1:11" ht="42" customHeight="1">
      <c r="A7" s="120" t="s">
        <v>10</v>
      </c>
      <c r="B7" s="120"/>
      <c r="C7" s="121"/>
      <c r="D7" s="117"/>
      <c r="E7" s="20">
        <f t="shared" si="0"/>
        <v>6</v>
      </c>
      <c r="F7" s="118"/>
      <c r="G7" s="20">
        <v>6</v>
      </c>
      <c r="H7" s="119">
        <f t="shared" si="1"/>
        <v>100</v>
      </c>
      <c r="I7" s="118"/>
      <c r="J7" s="20">
        <v>0</v>
      </c>
      <c r="K7" s="119">
        <f t="shared" si="2"/>
        <v>0</v>
      </c>
    </row>
    <row r="8" spans="1:11" ht="42" customHeight="1">
      <c r="A8" s="120" t="s">
        <v>11</v>
      </c>
      <c r="B8" s="120"/>
      <c r="C8" s="121"/>
      <c r="D8" s="117"/>
      <c r="E8" s="20">
        <f t="shared" si="0"/>
        <v>10</v>
      </c>
      <c r="F8" s="118"/>
      <c r="G8" s="20">
        <v>6</v>
      </c>
      <c r="H8" s="119">
        <f t="shared" si="1"/>
        <v>60</v>
      </c>
      <c r="I8" s="118"/>
      <c r="J8" s="20">
        <v>4</v>
      </c>
      <c r="K8" s="119">
        <f t="shared" si="2"/>
        <v>40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69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23</v>
      </c>
      <c r="F10" s="130"/>
      <c r="G10" s="70">
        <v>9</v>
      </c>
      <c r="H10" s="131">
        <f t="shared" si="1"/>
        <v>39.130434782608695</v>
      </c>
      <c r="I10" s="130"/>
      <c r="J10" s="70">
        <v>14</v>
      </c>
      <c r="K10" s="131">
        <f t="shared" si="2"/>
        <v>60.86956521739131</v>
      </c>
    </row>
    <row r="11" spans="1:2" s="133" customFormat="1" ht="19.5" customHeight="1">
      <c r="A11" s="132" t="s">
        <v>14</v>
      </c>
      <c r="B11" s="132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05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157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f>SUM(E6:E10)</f>
        <v>13</v>
      </c>
      <c r="F5" s="17"/>
      <c r="G5" s="14">
        <f>SUM(G6:G10)</f>
        <v>5</v>
      </c>
      <c r="H5" s="16">
        <f aca="true" t="shared" si="0" ref="H5:H10">_xlfn.IFERROR((G5/E5)*100,"--")</f>
        <v>38.46153846153847</v>
      </c>
      <c r="I5" s="17"/>
      <c r="J5" s="14">
        <f>SUM(J6:J10)</f>
        <v>8</v>
      </c>
      <c r="K5" s="16">
        <f aca="true" t="shared" si="1" ref="K5:K10">_xlfn.IFERROR((J5/E5)*100,"--")</f>
        <v>61.53846153846154</v>
      </c>
    </row>
    <row r="6" spans="1:11" ht="42" customHeight="1">
      <c r="A6" s="146" t="s">
        <v>9</v>
      </c>
      <c r="B6" s="146"/>
      <c r="C6" s="146"/>
      <c r="D6" s="19"/>
      <c r="E6" s="20">
        <f>SUM(G6+J6)</f>
        <v>1</v>
      </c>
      <c r="F6" s="21"/>
      <c r="G6" s="20">
        <v>1</v>
      </c>
      <c r="H6" s="22">
        <f t="shared" si="0"/>
        <v>100</v>
      </c>
      <c r="I6" s="21"/>
      <c r="J6" s="20">
        <v>0</v>
      </c>
      <c r="K6" s="22">
        <f t="shared" si="1"/>
        <v>0</v>
      </c>
    </row>
    <row r="7" spans="1:11" ht="42" customHeight="1">
      <c r="A7" s="23" t="s">
        <v>10</v>
      </c>
      <c r="B7" s="23"/>
      <c r="C7" s="101"/>
      <c r="D7" s="19"/>
      <c r="E7" s="20">
        <f>SUM(G7+J7)</f>
        <v>3</v>
      </c>
      <c r="F7" s="21"/>
      <c r="G7" s="20">
        <v>1</v>
      </c>
      <c r="H7" s="22">
        <f t="shared" si="0"/>
        <v>33.33333333333333</v>
      </c>
      <c r="I7" s="21"/>
      <c r="J7" s="20">
        <v>2</v>
      </c>
      <c r="K7" s="22">
        <f t="shared" si="1"/>
        <v>66.66666666666666</v>
      </c>
    </row>
    <row r="8" spans="1:11" ht="42" customHeight="1">
      <c r="A8" s="23" t="s">
        <v>11</v>
      </c>
      <c r="B8" s="23"/>
      <c r="C8" s="101"/>
      <c r="D8" s="19"/>
      <c r="E8" s="20">
        <f>SUM(G8+J8)</f>
        <v>0</v>
      </c>
      <c r="F8" s="21"/>
      <c r="G8" s="20">
        <v>0</v>
      </c>
      <c r="H8" s="22" t="str">
        <f t="shared" si="0"/>
        <v>--</v>
      </c>
      <c r="I8" s="21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20">
        <f>SUM(G9+J9)</f>
        <v>0</v>
      </c>
      <c r="F9" s="27"/>
      <c r="G9" s="20">
        <v>0</v>
      </c>
      <c r="H9" s="22" t="str">
        <f t="shared" si="0"/>
        <v>--</v>
      </c>
      <c r="I9" s="27"/>
      <c r="J9" s="20">
        <v>0</v>
      </c>
      <c r="K9" s="22" t="str">
        <f t="shared" si="1"/>
        <v>--</v>
      </c>
    </row>
    <row r="10" spans="1:11" ht="42" customHeight="1">
      <c r="A10" s="28" t="s">
        <v>13</v>
      </c>
      <c r="B10" s="29"/>
      <c r="C10" s="30"/>
      <c r="D10" s="31"/>
      <c r="E10" s="32">
        <f>SUM(G10+J10)</f>
        <v>9</v>
      </c>
      <c r="F10" s="33"/>
      <c r="G10" s="32">
        <v>3</v>
      </c>
      <c r="H10" s="34">
        <f t="shared" si="0"/>
        <v>33.33333333333333</v>
      </c>
      <c r="I10" s="33"/>
      <c r="J10" s="32">
        <v>6</v>
      </c>
      <c r="K10" s="34">
        <f t="shared" si="1"/>
        <v>66.66666666666666</v>
      </c>
    </row>
    <row r="11" spans="1:2" s="36" customFormat="1" ht="19.5" customHeight="1">
      <c r="A11" s="35" t="s">
        <v>14</v>
      </c>
      <c r="B11" s="35"/>
    </row>
    <row r="12" ht="16.5">
      <c r="A12" s="71" t="s">
        <v>158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81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153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581</v>
      </c>
      <c r="F5" s="15"/>
      <c r="G5" s="14">
        <v>302</v>
      </c>
      <c r="H5" s="16">
        <v>51.97934595524957</v>
      </c>
      <c r="I5" s="17"/>
      <c r="J5" s="14">
        <v>279</v>
      </c>
      <c r="K5" s="16">
        <v>48.02065404475043</v>
      </c>
    </row>
    <row r="6" spans="1:11" ht="42" customHeight="1">
      <c r="A6" s="146" t="s">
        <v>9</v>
      </c>
      <c r="B6" s="146"/>
      <c r="C6" s="146"/>
      <c r="D6" s="19"/>
      <c r="E6" s="20">
        <v>54</v>
      </c>
      <c r="F6" s="21"/>
      <c r="G6" s="20">
        <v>21</v>
      </c>
      <c r="H6" s="22">
        <v>38.88888888888889</v>
      </c>
      <c r="I6" s="21"/>
      <c r="J6" s="20">
        <v>33</v>
      </c>
      <c r="K6" s="22">
        <v>61.111111111111114</v>
      </c>
    </row>
    <row r="7" spans="1:11" ht="42" customHeight="1">
      <c r="A7" s="23" t="s">
        <v>10</v>
      </c>
      <c r="B7" s="23"/>
      <c r="C7" s="100"/>
      <c r="D7" s="19"/>
      <c r="E7" s="20">
        <v>191</v>
      </c>
      <c r="F7" s="21"/>
      <c r="G7" s="20">
        <v>87</v>
      </c>
      <c r="H7" s="22">
        <v>45.54973821989529</v>
      </c>
      <c r="I7" s="21"/>
      <c r="J7" s="20">
        <v>104</v>
      </c>
      <c r="K7" s="22">
        <v>54.45026178010471</v>
      </c>
    </row>
    <row r="8" spans="1:11" ht="42" customHeight="1">
      <c r="A8" s="23" t="s">
        <v>11</v>
      </c>
      <c r="B8" s="23"/>
      <c r="C8" s="100"/>
      <c r="D8" s="19"/>
      <c r="E8" s="20">
        <v>110</v>
      </c>
      <c r="F8" s="21"/>
      <c r="G8" s="20">
        <v>101</v>
      </c>
      <c r="H8" s="22">
        <v>91.81818181818183</v>
      </c>
      <c r="I8" s="21"/>
      <c r="J8" s="20">
        <v>9</v>
      </c>
      <c r="K8" s="22">
        <v>8.181818181818182</v>
      </c>
    </row>
    <row r="9" spans="1:11" ht="42" customHeight="1">
      <c r="A9" s="24" t="s">
        <v>12</v>
      </c>
      <c r="B9" s="25"/>
      <c r="C9" s="25"/>
      <c r="D9" s="26"/>
      <c r="E9" s="20">
        <v>3</v>
      </c>
      <c r="F9" s="27"/>
      <c r="G9" s="20">
        <v>3</v>
      </c>
      <c r="H9" s="22">
        <v>100</v>
      </c>
      <c r="I9" s="27"/>
      <c r="J9" s="20">
        <v>0</v>
      </c>
      <c r="K9" s="22">
        <v>0</v>
      </c>
    </row>
    <row r="10" spans="1:11" ht="42" customHeight="1">
      <c r="A10" s="28" t="s">
        <v>13</v>
      </c>
      <c r="B10" s="29"/>
      <c r="C10" s="30"/>
      <c r="D10" s="31"/>
      <c r="E10" s="32">
        <v>223</v>
      </c>
      <c r="F10" s="33"/>
      <c r="G10" s="32">
        <v>90</v>
      </c>
      <c r="H10" s="34">
        <v>40.35874439461883</v>
      </c>
      <c r="I10" s="33"/>
      <c r="J10" s="32">
        <v>133</v>
      </c>
      <c r="K10" s="34">
        <v>59.64125560538116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9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155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48</v>
      </c>
      <c r="F5" s="17"/>
      <c r="G5" s="14">
        <v>26</v>
      </c>
      <c r="H5" s="16">
        <v>54.166666666666664</v>
      </c>
      <c r="I5" s="17"/>
      <c r="J5" s="14">
        <v>22</v>
      </c>
      <c r="K5" s="16">
        <v>45.83333333333333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100"/>
      <c r="D7" s="19"/>
      <c r="E7" s="20">
        <v>5</v>
      </c>
      <c r="F7" s="40"/>
      <c r="G7" s="20">
        <v>3</v>
      </c>
      <c r="H7" s="22">
        <v>60</v>
      </c>
      <c r="I7" s="40"/>
      <c r="J7" s="20">
        <v>2</v>
      </c>
      <c r="K7" s="22">
        <v>40</v>
      </c>
    </row>
    <row r="8" spans="1:11" ht="42" customHeight="1">
      <c r="A8" s="23" t="s">
        <v>11</v>
      </c>
      <c r="B8" s="23"/>
      <c r="C8" s="100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43</v>
      </c>
      <c r="F10" s="33"/>
      <c r="G10" s="32">
        <v>23</v>
      </c>
      <c r="H10" s="34">
        <v>53.48837209302325</v>
      </c>
      <c r="I10" s="33"/>
      <c r="J10" s="32">
        <v>20</v>
      </c>
      <c r="K10" s="34">
        <v>46.51162790697674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82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151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42</v>
      </c>
      <c r="F5" s="17"/>
      <c r="G5" s="14">
        <f>SUM(G6:G10)</f>
        <v>23</v>
      </c>
      <c r="H5" s="16">
        <f aca="true" t="shared" si="1" ref="H5:H10">_xlfn.IFERROR((G5/E5)*100,"--")</f>
        <v>54.761904761904766</v>
      </c>
      <c r="I5" s="17"/>
      <c r="J5" s="14">
        <f>SUM(J6:J10)</f>
        <v>19</v>
      </c>
      <c r="K5" s="16">
        <f aca="true" t="shared" si="2" ref="K5:K10">_xlfn.IFERROR((J5/E5)*100,"--")</f>
        <v>45.23809523809524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2</v>
      </c>
      <c r="F6" s="40"/>
      <c r="G6" s="20">
        <v>1</v>
      </c>
      <c r="H6" s="22">
        <f t="shared" si="1"/>
        <v>50</v>
      </c>
      <c r="I6" s="40"/>
      <c r="J6" s="20">
        <v>1</v>
      </c>
      <c r="K6" s="22">
        <f t="shared" si="2"/>
        <v>50</v>
      </c>
    </row>
    <row r="7" spans="1:11" ht="42" customHeight="1">
      <c r="A7" s="23" t="s">
        <v>10</v>
      </c>
      <c r="B7" s="23"/>
      <c r="C7" s="99"/>
      <c r="D7" s="19"/>
      <c r="E7" s="20">
        <f t="shared" si="0"/>
        <v>26</v>
      </c>
      <c r="F7" s="40"/>
      <c r="G7" s="20">
        <v>12</v>
      </c>
      <c r="H7" s="22">
        <f t="shared" si="1"/>
        <v>46.15384615384615</v>
      </c>
      <c r="I7" s="40"/>
      <c r="J7" s="20">
        <v>14</v>
      </c>
      <c r="K7" s="22">
        <f t="shared" si="2"/>
        <v>53.84615384615385</v>
      </c>
    </row>
    <row r="8" spans="1:11" ht="42" customHeight="1">
      <c r="A8" s="23" t="s">
        <v>11</v>
      </c>
      <c r="B8" s="23"/>
      <c r="C8" s="99"/>
      <c r="D8" s="19"/>
      <c r="E8" s="20">
        <f t="shared" si="0"/>
        <v>7</v>
      </c>
      <c r="F8" s="40"/>
      <c r="G8" s="20">
        <v>6</v>
      </c>
      <c r="H8" s="22">
        <f t="shared" si="1"/>
        <v>85.71428571428571</v>
      </c>
      <c r="I8" s="40"/>
      <c r="J8" s="20">
        <v>1</v>
      </c>
      <c r="K8" s="22">
        <f t="shared" si="2"/>
        <v>14.285714285714285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4</v>
      </c>
      <c r="H10" s="34">
        <f t="shared" si="1"/>
        <v>57.14285714285714</v>
      </c>
      <c r="I10" s="33"/>
      <c r="J10" s="32">
        <v>3</v>
      </c>
      <c r="K10" s="34">
        <f t="shared" si="2"/>
        <v>42.857142857142854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8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149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231</v>
      </c>
      <c r="F5" s="17"/>
      <c r="G5" s="14">
        <f>SUM(G6:G10)</f>
        <v>82</v>
      </c>
      <c r="H5" s="16">
        <f aca="true" t="shared" si="1" ref="H5:H10">_xlfn.IFERROR((G5/E5)*100,"--")</f>
        <v>35.4978354978355</v>
      </c>
      <c r="I5" s="17"/>
      <c r="J5" s="14">
        <f>SUM(J6:J10)</f>
        <v>149</v>
      </c>
      <c r="K5" s="16">
        <f aca="true" t="shared" si="2" ref="K5:K10">_xlfn.IFERROR((J5/E5)*100,"--")</f>
        <v>64.5021645021645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32</v>
      </c>
      <c r="F6" s="40"/>
      <c r="G6" s="20">
        <v>12</v>
      </c>
      <c r="H6" s="22">
        <f t="shared" si="1"/>
        <v>37.5</v>
      </c>
      <c r="I6" s="40"/>
      <c r="J6" s="20">
        <v>20</v>
      </c>
      <c r="K6" s="22">
        <f t="shared" si="2"/>
        <v>62.5</v>
      </c>
    </row>
    <row r="7" spans="1:11" ht="42" customHeight="1">
      <c r="A7" s="23" t="s">
        <v>10</v>
      </c>
      <c r="B7" s="23"/>
      <c r="C7" s="98"/>
      <c r="D7" s="19"/>
      <c r="E7" s="20">
        <f t="shared" si="0"/>
        <v>85</v>
      </c>
      <c r="F7" s="40"/>
      <c r="G7" s="20">
        <v>37</v>
      </c>
      <c r="H7" s="22">
        <f t="shared" si="1"/>
        <v>43.529411764705884</v>
      </c>
      <c r="I7" s="40"/>
      <c r="J7" s="20">
        <v>48</v>
      </c>
      <c r="K7" s="22">
        <f t="shared" si="2"/>
        <v>56.470588235294116</v>
      </c>
    </row>
    <row r="8" spans="1:11" ht="42" customHeight="1">
      <c r="A8" s="23" t="s">
        <v>11</v>
      </c>
      <c r="B8" s="23"/>
      <c r="C8" s="9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114</v>
      </c>
      <c r="F10" s="33"/>
      <c r="G10" s="32">
        <v>33</v>
      </c>
      <c r="H10" s="34">
        <f t="shared" si="1"/>
        <v>28.947368421052634</v>
      </c>
      <c r="I10" s="33"/>
      <c r="J10" s="32">
        <v>81</v>
      </c>
      <c r="K10" s="34">
        <f t="shared" si="2"/>
        <v>71.05263157894737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84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147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12</v>
      </c>
      <c r="F5" s="17"/>
      <c r="G5" s="14">
        <f>SUM(G6:G10)</f>
        <v>5</v>
      </c>
      <c r="H5" s="16">
        <f aca="true" t="shared" si="1" ref="H5:H10">_xlfn.IFERROR((G5/E5)*100,"--")</f>
        <v>41.66666666666667</v>
      </c>
      <c r="I5" s="17"/>
      <c r="J5" s="14">
        <f>SUM(J6:J10)</f>
        <v>7</v>
      </c>
      <c r="K5" s="16">
        <f aca="true" t="shared" si="2" ref="K5:K10">_xlfn.IFERROR((J5/E5)*100,"--")</f>
        <v>58.333333333333336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7"/>
      <c r="D7" s="19"/>
      <c r="E7" s="20">
        <f t="shared" si="0"/>
        <v>2</v>
      </c>
      <c r="F7" s="40"/>
      <c r="G7" s="20">
        <v>2</v>
      </c>
      <c r="H7" s="22">
        <f t="shared" si="1"/>
        <v>100</v>
      </c>
      <c r="I7" s="40"/>
      <c r="J7" s="20">
        <v>0</v>
      </c>
      <c r="K7" s="22">
        <f t="shared" si="2"/>
        <v>0</v>
      </c>
    </row>
    <row r="8" spans="1:11" ht="42" customHeight="1">
      <c r="A8" s="23" t="s">
        <v>11</v>
      </c>
      <c r="B8" s="23"/>
      <c r="C8" s="9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10</v>
      </c>
      <c r="F10" s="33"/>
      <c r="G10" s="32">
        <v>3</v>
      </c>
      <c r="H10" s="34">
        <f t="shared" si="1"/>
        <v>30</v>
      </c>
      <c r="I10" s="33"/>
      <c r="J10" s="32">
        <v>7</v>
      </c>
      <c r="K10" s="34">
        <f t="shared" si="2"/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94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169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3" t="s">
        <v>3</v>
      </c>
      <c r="B3" s="143"/>
      <c r="C3" s="143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3"/>
      <c r="B4" s="143"/>
      <c r="C4" s="143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64"/>
      <c r="C5" s="165"/>
      <c r="D5" s="114"/>
      <c r="E5" s="14">
        <v>1508</v>
      </c>
      <c r="F5" s="167"/>
      <c r="G5" s="14">
        <v>744</v>
      </c>
      <c r="H5" s="116">
        <v>49.3368700265252</v>
      </c>
      <c r="I5" s="115"/>
      <c r="J5" s="14">
        <v>764</v>
      </c>
      <c r="K5" s="116">
        <v>50.663129973474796</v>
      </c>
    </row>
    <row r="6" spans="1:11" ht="42" customHeight="1">
      <c r="A6" s="139" t="s">
        <v>9</v>
      </c>
      <c r="B6" s="139"/>
      <c r="C6" s="139"/>
      <c r="D6" s="117"/>
      <c r="E6" s="20">
        <v>161</v>
      </c>
      <c r="F6" s="166"/>
      <c r="G6" s="20">
        <v>71</v>
      </c>
      <c r="H6" s="119">
        <v>44.099378881987576</v>
      </c>
      <c r="I6" s="166"/>
      <c r="J6" s="20">
        <v>90</v>
      </c>
      <c r="K6" s="119">
        <v>55.90062111801242</v>
      </c>
    </row>
    <row r="7" spans="1:11" ht="42" customHeight="1">
      <c r="A7" s="120" t="s">
        <v>10</v>
      </c>
      <c r="B7" s="120"/>
      <c r="C7" s="138"/>
      <c r="D7" s="117"/>
      <c r="E7" s="20">
        <v>814</v>
      </c>
      <c r="F7" s="166"/>
      <c r="G7" s="20">
        <v>409</v>
      </c>
      <c r="H7" s="119">
        <v>50.24570024570024</v>
      </c>
      <c r="I7" s="166"/>
      <c r="J7" s="20">
        <v>405</v>
      </c>
      <c r="K7" s="119">
        <v>49.75429975429975</v>
      </c>
    </row>
    <row r="8" spans="1:11" ht="42" customHeight="1">
      <c r="A8" s="120" t="s">
        <v>11</v>
      </c>
      <c r="B8" s="120"/>
      <c r="C8" s="138"/>
      <c r="D8" s="117"/>
      <c r="E8" s="20">
        <v>137</v>
      </c>
      <c r="F8" s="166"/>
      <c r="G8" s="20">
        <v>79</v>
      </c>
      <c r="H8" s="119">
        <v>57.66423357664233</v>
      </c>
      <c r="I8" s="166"/>
      <c r="J8" s="20">
        <v>58</v>
      </c>
      <c r="K8" s="119">
        <v>42.33576642335766</v>
      </c>
    </row>
    <row r="9" spans="1:11" ht="42" customHeight="1">
      <c r="A9" s="122" t="s">
        <v>12</v>
      </c>
      <c r="B9" s="123"/>
      <c r="C9" s="123"/>
      <c r="D9" s="124"/>
      <c r="E9" s="20">
        <v>0</v>
      </c>
      <c r="F9" s="125"/>
      <c r="G9" s="20">
        <v>0</v>
      </c>
      <c r="H9" s="119" t="s">
        <v>70</v>
      </c>
      <c r="I9" s="125"/>
      <c r="J9" s="20">
        <v>0</v>
      </c>
      <c r="K9" s="119" t="s">
        <v>70</v>
      </c>
    </row>
    <row r="10" spans="1:11" ht="42" customHeight="1">
      <c r="A10" s="126" t="s">
        <v>13</v>
      </c>
      <c r="B10" s="127"/>
      <c r="C10" s="128"/>
      <c r="D10" s="129"/>
      <c r="E10" s="32">
        <v>396</v>
      </c>
      <c r="F10" s="130"/>
      <c r="G10" s="32">
        <v>185</v>
      </c>
      <c r="H10" s="131">
        <v>46.717171717171716</v>
      </c>
      <c r="I10" s="130"/>
      <c r="J10" s="32">
        <v>211</v>
      </c>
      <c r="K10" s="131">
        <v>53.28282828282829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85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141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66</v>
      </c>
      <c r="F5" s="17"/>
      <c r="G5" s="14">
        <f>SUM(G6:G10)</f>
        <v>28</v>
      </c>
      <c r="H5" s="16">
        <f aca="true" t="shared" si="1" ref="H5:H10">_xlfn.IFERROR((G5/E5)*100,"--")</f>
        <v>42.42424242424242</v>
      </c>
      <c r="I5" s="17"/>
      <c r="J5" s="14">
        <f>SUM(J6:J10)</f>
        <v>38</v>
      </c>
      <c r="K5" s="16">
        <f aca="true" t="shared" si="2" ref="K5:K10">_xlfn.IFERROR((J5/E5)*100,"--")</f>
        <v>57.57575757575758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13</v>
      </c>
      <c r="F6" s="40"/>
      <c r="G6" s="20">
        <v>6</v>
      </c>
      <c r="H6" s="22">
        <f t="shared" si="1"/>
        <v>46.15384615384615</v>
      </c>
      <c r="I6" s="40"/>
      <c r="J6" s="20">
        <v>7</v>
      </c>
      <c r="K6" s="22">
        <f t="shared" si="2"/>
        <v>53.84615384615385</v>
      </c>
    </row>
    <row r="7" spans="1:11" ht="42" customHeight="1">
      <c r="A7" s="23" t="s">
        <v>10</v>
      </c>
      <c r="B7" s="23"/>
      <c r="C7" s="96"/>
      <c r="D7" s="19"/>
      <c r="E7" s="20">
        <f t="shared" si="0"/>
        <v>42</v>
      </c>
      <c r="F7" s="40"/>
      <c r="G7" s="20">
        <v>19</v>
      </c>
      <c r="H7" s="22">
        <f t="shared" si="1"/>
        <v>45.23809523809524</v>
      </c>
      <c r="I7" s="40"/>
      <c r="J7" s="20">
        <v>23</v>
      </c>
      <c r="K7" s="22">
        <f t="shared" si="2"/>
        <v>54.761904761904766</v>
      </c>
    </row>
    <row r="8" spans="1:11" ht="42" customHeight="1">
      <c r="A8" s="23" t="s">
        <v>11</v>
      </c>
      <c r="B8" s="23"/>
      <c r="C8" s="96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11</v>
      </c>
      <c r="F10" s="33"/>
      <c r="G10" s="32">
        <v>3</v>
      </c>
      <c r="H10" s="34">
        <f t="shared" si="1"/>
        <v>27.27272727272727</v>
      </c>
      <c r="I10" s="33"/>
      <c r="J10" s="32">
        <v>8</v>
      </c>
      <c r="K10" s="34">
        <f t="shared" si="2"/>
        <v>72.72727272727273</v>
      </c>
    </row>
    <row r="11" spans="1:2" s="36" customFormat="1" ht="19.5" customHeight="1">
      <c r="A11" s="35" t="s">
        <v>14</v>
      </c>
      <c r="B11" s="35"/>
    </row>
    <row r="12" ht="16.5">
      <c r="A12" s="87" t="s">
        <v>142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86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143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144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23</v>
      </c>
      <c r="F5" s="17"/>
      <c r="G5" s="14">
        <f>SUM(G6:G10)</f>
        <v>10</v>
      </c>
      <c r="H5" s="16">
        <f aca="true" t="shared" si="1" ref="H5:H10">_xlfn.IFERROR((G5/E5)*100,"--")</f>
        <v>43.47826086956522</v>
      </c>
      <c r="I5" s="17"/>
      <c r="J5" s="14">
        <f>SUM(J6:J10)</f>
        <v>13</v>
      </c>
      <c r="K5" s="16">
        <f aca="true" t="shared" si="2" ref="K5:K10">_xlfn.IFERROR((J5/E5)*100,"--")</f>
        <v>56.52173913043478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4</v>
      </c>
      <c r="F6" s="40"/>
      <c r="G6" s="20">
        <v>1</v>
      </c>
      <c r="H6" s="22">
        <f t="shared" si="1"/>
        <v>25</v>
      </c>
      <c r="I6" s="40"/>
      <c r="J6" s="20">
        <v>3</v>
      </c>
      <c r="K6" s="22">
        <f t="shared" si="2"/>
        <v>75</v>
      </c>
    </row>
    <row r="7" spans="1:11" ht="42" customHeight="1">
      <c r="A7" s="23" t="s">
        <v>10</v>
      </c>
      <c r="B7" s="23"/>
      <c r="C7" s="96"/>
      <c r="D7" s="19"/>
      <c r="E7" s="20">
        <f t="shared" si="0"/>
        <v>12</v>
      </c>
      <c r="F7" s="40"/>
      <c r="G7" s="20">
        <v>4</v>
      </c>
      <c r="H7" s="22">
        <f t="shared" si="1"/>
        <v>33.33333333333333</v>
      </c>
      <c r="I7" s="40"/>
      <c r="J7" s="20">
        <v>8</v>
      </c>
      <c r="K7" s="22">
        <f t="shared" si="2"/>
        <v>66.66666666666666</v>
      </c>
    </row>
    <row r="8" spans="1:11" ht="42" customHeight="1">
      <c r="A8" s="23" t="s">
        <v>11</v>
      </c>
      <c r="B8" s="23"/>
      <c r="C8" s="96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5</v>
      </c>
      <c r="H10" s="34">
        <f t="shared" si="1"/>
        <v>71.42857142857143</v>
      </c>
      <c r="I10" s="33"/>
      <c r="J10" s="32">
        <v>2</v>
      </c>
      <c r="K10" s="34">
        <f t="shared" si="2"/>
        <v>28.57142857142857</v>
      </c>
    </row>
    <row r="11" spans="1:2" s="36" customFormat="1" ht="19.5" customHeight="1">
      <c r="A11" s="35" t="s">
        <v>14</v>
      </c>
      <c r="B11" s="35"/>
    </row>
    <row r="12" ht="16.5">
      <c r="A12" s="1" t="s">
        <v>145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87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137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9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1" t="s">
        <v>138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88"/>
  <dimension ref="A1:M12"/>
  <sheetViews>
    <sheetView zoomScalePageLayoutView="0" workbookViewId="0" topLeftCell="A1">
      <selection activeCell="G12" sqref="G1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139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9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89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135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5</v>
      </c>
      <c r="F5" s="17"/>
      <c r="G5" s="14">
        <f>SUM(G6:G10)</f>
        <v>2</v>
      </c>
      <c r="H5" s="16">
        <f aca="true" t="shared" si="1" ref="H5:H10">_xlfn.IFERROR((G5/E5)*100,"--")</f>
        <v>40</v>
      </c>
      <c r="I5" s="17"/>
      <c r="J5" s="14">
        <f>SUM(J6:J10)</f>
        <v>3</v>
      </c>
      <c r="K5" s="16">
        <f aca="true" t="shared" si="2" ref="K5:K10">_xlfn.IFERROR((J5/E5)*100,"--")</f>
        <v>60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</v>
      </c>
      <c r="F6" s="40"/>
      <c r="G6" s="20">
        <v>0</v>
      </c>
      <c r="H6" s="22">
        <f t="shared" si="1"/>
        <v>0</v>
      </c>
      <c r="I6" s="40"/>
      <c r="J6" s="20">
        <v>1</v>
      </c>
      <c r="K6" s="22">
        <f t="shared" si="2"/>
        <v>100</v>
      </c>
    </row>
    <row r="7" spans="1:11" ht="42" customHeight="1">
      <c r="A7" s="23" t="s">
        <v>10</v>
      </c>
      <c r="B7" s="23"/>
      <c r="C7" s="9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9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4</v>
      </c>
      <c r="F10" s="33"/>
      <c r="G10" s="32">
        <v>2</v>
      </c>
      <c r="H10" s="34">
        <f t="shared" si="1"/>
        <v>50</v>
      </c>
      <c r="I10" s="33"/>
      <c r="J10" s="32">
        <v>2</v>
      </c>
      <c r="K10" s="34">
        <f t="shared" si="2"/>
        <v>50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90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133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50</v>
      </c>
      <c r="F5" s="17"/>
      <c r="G5" s="14">
        <f>SUM(G6:G10)</f>
        <v>41</v>
      </c>
      <c r="H5" s="16">
        <f aca="true" t="shared" si="1" ref="H5:H10">_xlfn.IFERROR((G5/E5)*100,"--")</f>
        <v>82</v>
      </c>
      <c r="I5" s="17"/>
      <c r="J5" s="14">
        <f>SUM(J6:J10)</f>
        <v>9</v>
      </c>
      <c r="K5" s="16">
        <f aca="true" t="shared" si="2" ref="K5:K10">_xlfn.IFERROR((J5/E5)*100,"--")</f>
        <v>18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3"/>
      <c r="D7" s="19"/>
      <c r="E7" s="20">
        <f t="shared" si="0"/>
        <v>3</v>
      </c>
      <c r="F7" s="40"/>
      <c r="G7" s="20">
        <v>1</v>
      </c>
      <c r="H7" s="22">
        <f t="shared" si="1"/>
        <v>33.33333333333333</v>
      </c>
      <c r="I7" s="40"/>
      <c r="J7" s="20">
        <v>2</v>
      </c>
      <c r="K7" s="22">
        <f t="shared" si="2"/>
        <v>66.66666666666666</v>
      </c>
    </row>
    <row r="8" spans="1:11" ht="42" customHeight="1">
      <c r="A8" s="23" t="s">
        <v>11</v>
      </c>
      <c r="B8" s="23"/>
      <c r="C8" s="93"/>
      <c r="D8" s="19"/>
      <c r="E8" s="20">
        <f t="shared" si="0"/>
        <v>32</v>
      </c>
      <c r="F8" s="40"/>
      <c r="G8" s="20">
        <v>30</v>
      </c>
      <c r="H8" s="22">
        <f t="shared" si="1"/>
        <v>93.75</v>
      </c>
      <c r="I8" s="40"/>
      <c r="J8" s="20">
        <v>2</v>
      </c>
      <c r="K8" s="22">
        <f t="shared" si="2"/>
        <v>6.25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15</v>
      </c>
      <c r="F10" s="33"/>
      <c r="G10" s="32">
        <v>10</v>
      </c>
      <c r="H10" s="34">
        <f t="shared" si="1"/>
        <v>66.66666666666666</v>
      </c>
      <c r="I10" s="33"/>
      <c r="J10" s="32">
        <v>5</v>
      </c>
      <c r="K10" s="34">
        <f t="shared" si="2"/>
        <v>33.33333333333333</v>
      </c>
    </row>
    <row r="11" spans="1:2" s="36" customFormat="1" ht="19.5" customHeight="1">
      <c r="A11" s="35" t="s">
        <v>14</v>
      </c>
      <c r="B11" s="35"/>
    </row>
    <row r="12" ht="16.5">
      <c r="A12" s="71" t="s">
        <v>92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91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131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25</v>
      </c>
      <c r="F5" s="17"/>
      <c r="G5" s="14">
        <f>SUM(G6:G10)</f>
        <v>17</v>
      </c>
      <c r="H5" s="16">
        <f aca="true" t="shared" si="1" ref="H5:H10">_xlfn.IFERROR((G5/E5)*100,"--")</f>
        <v>68</v>
      </c>
      <c r="I5" s="17"/>
      <c r="J5" s="14">
        <f>SUM(J6:J10)</f>
        <v>8</v>
      </c>
      <c r="K5" s="16">
        <f aca="true" t="shared" si="2" ref="K5:K10">_xlfn.IFERROR((J5/E5)*100,"--")</f>
        <v>32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92"/>
      <c r="D7" s="19"/>
      <c r="E7" s="20">
        <f t="shared" si="0"/>
        <v>7</v>
      </c>
      <c r="F7" s="40"/>
      <c r="G7" s="20">
        <v>4</v>
      </c>
      <c r="H7" s="22">
        <f t="shared" si="1"/>
        <v>57.14285714285714</v>
      </c>
      <c r="I7" s="40"/>
      <c r="J7" s="20">
        <v>3</v>
      </c>
      <c r="K7" s="22">
        <f t="shared" si="2"/>
        <v>42.857142857142854</v>
      </c>
    </row>
    <row r="8" spans="1:11" ht="42" customHeight="1">
      <c r="A8" s="23" t="s">
        <v>11</v>
      </c>
      <c r="B8" s="23"/>
      <c r="C8" s="92"/>
      <c r="D8" s="19"/>
      <c r="E8" s="20">
        <f t="shared" si="0"/>
        <v>6</v>
      </c>
      <c r="F8" s="40"/>
      <c r="G8" s="20">
        <v>6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69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12</v>
      </c>
      <c r="F10" s="33"/>
      <c r="G10" s="70">
        <v>7</v>
      </c>
      <c r="H10" s="34">
        <f t="shared" si="1"/>
        <v>58.333333333333336</v>
      </c>
      <c r="I10" s="33"/>
      <c r="J10" s="70">
        <v>5</v>
      </c>
      <c r="K10" s="34">
        <f t="shared" si="2"/>
        <v>41.66666666666667</v>
      </c>
    </row>
    <row r="11" spans="1:2" s="36" customFormat="1" ht="19.5" customHeight="1">
      <c r="A11" s="35" t="s">
        <v>14</v>
      </c>
      <c r="B11" s="35"/>
    </row>
    <row r="12" ht="16.5">
      <c r="A12" s="71" t="s">
        <v>94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92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130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f>SUM(E6:E10)</f>
        <v>79</v>
      </c>
      <c r="F5" s="17"/>
      <c r="G5" s="14">
        <f>SUM(G6:G10)</f>
        <v>68</v>
      </c>
      <c r="H5" s="16">
        <f aca="true" t="shared" si="0" ref="H5:H10">_xlfn.IFERROR((G5/E5)*100,"--")</f>
        <v>86.07594936708861</v>
      </c>
      <c r="I5" s="17"/>
      <c r="J5" s="14">
        <f>SUM(J6:J10)</f>
        <v>11</v>
      </c>
      <c r="K5" s="16">
        <f aca="true" t="shared" si="1" ref="K5:K10">_xlfn.IFERROR((J5/E5)*100,"--")</f>
        <v>13.924050632911392</v>
      </c>
    </row>
    <row r="6" spans="1:11" ht="42" customHeight="1">
      <c r="A6" s="146" t="s">
        <v>9</v>
      </c>
      <c r="B6" s="146"/>
      <c r="C6" s="146"/>
      <c r="D6" s="19"/>
      <c r="E6" s="20">
        <f>SUM(G6+J6)</f>
        <v>2</v>
      </c>
      <c r="F6" s="21"/>
      <c r="G6" s="20">
        <v>1</v>
      </c>
      <c r="H6" s="22">
        <f t="shared" si="0"/>
        <v>50</v>
      </c>
      <c r="I6" s="21"/>
      <c r="J6" s="20">
        <v>1</v>
      </c>
      <c r="K6" s="22">
        <f t="shared" si="1"/>
        <v>50</v>
      </c>
    </row>
    <row r="7" spans="1:11" ht="42" customHeight="1">
      <c r="A7" s="23" t="s">
        <v>10</v>
      </c>
      <c r="B7" s="23"/>
      <c r="C7" s="91"/>
      <c r="D7" s="19"/>
      <c r="E7" s="20">
        <f>SUM(G7+J7)</f>
        <v>9</v>
      </c>
      <c r="F7" s="21"/>
      <c r="G7" s="20">
        <v>5</v>
      </c>
      <c r="H7" s="22">
        <f t="shared" si="0"/>
        <v>55.55555555555556</v>
      </c>
      <c r="I7" s="21"/>
      <c r="J7" s="20">
        <v>4</v>
      </c>
      <c r="K7" s="22">
        <f t="shared" si="1"/>
        <v>44.44444444444444</v>
      </c>
    </row>
    <row r="8" spans="1:11" ht="42" customHeight="1">
      <c r="A8" s="23" t="s">
        <v>11</v>
      </c>
      <c r="B8" s="23"/>
      <c r="C8" s="91"/>
      <c r="D8" s="19"/>
      <c r="E8" s="20">
        <f>SUM(G8+J8)</f>
        <v>65</v>
      </c>
      <c r="F8" s="21"/>
      <c r="G8" s="20">
        <v>59</v>
      </c>
      <c r="H8" s="22">
        <f t="shared" si="0"/>
        <v>90.76923076923077</v>
      </c>
      <c r="I8" s="21"/>
      <c r="J8" s="20">
        <v>6</v>
      </c>
      <c r="K8" s="22">
        <f t="shared" si="1"/>
        <v>9.230769230769232</v>
      </c>
    </row>
    <row r="9" spans="1:11" ht="42" customHeight="1">
      <c r="A9" s="24" t="s">
        <v>12</v>
      </c>
      <c r="B9" s="25"/>
      <c r="C9" s="25"/>
      <c r="D9" s="26"/>
      <c r="E9" s="20">
        <f>SUM(G9+J9)</f>
        <v>3</v>
      </c>
      <c r="F9" s="27"/>
      <c r="G9" s="20">
        <v>3</v>
      </c>
      <c r="H9" s="22">
        <f t="shared" si="0"/>
        <v>100</v>
      </c>
      <c r="I9" s="27"/>
      <c r="J9" s="20"/>
      <c r="K9" s="22">
        <f t="shared" si="1"/>
        <v>0</v>
      </c>
    </row>
    <row r="10" spans="1:11" ht="42" customHeight="1">
      <c r="A10" s="28" t="s">
        <v>13</v>
      </c>
      <c r="B10" s="29"/>
      <c r="C10" s="30"/>
      <c r="D10" s="31"/>
      <c r="E10" s="32">
        <f>SUM(G10+J10)</f>
        <v>0</v>
      </c>
      <c r="F10" s="33"/>
      <c r="G10" s="32"/>
      <c r="H10" s="34" t="str">
        <f t="shared" si="0"/>
        <v>--</v>
      </c>
      <c r="I10" s="33"/>
      <c r="J10" s="32"/>
      <c r="K10" s="34" t="str">
        <f t="shared" si="1"/>
        <v>--</v>
      </c>
    </row>
    <row r="11" spans="1:2" s="36" customFormat="1" ht="19.5" customHeight="1">
      <c r="A11" s="35" t="s">
        <v>14</v>
      </c>
      <c r="B11" s="35"/>
    </row>
    <row r="12" ht="16.5">
      <c r="A12" s="71" t="s">
        <v>103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67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129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548</v>
      </c>
      <c r="F5" s="15"/>
      <c r="G5" s="14">
        <v>234</v>
      </c>
      <c r="H5" s="16">
        <v>42.700729927007295</v>
      </c>
      <c r="I5" s="17"/>
      <c r="J5" s="14">
        <v>314</v>
      </c>
      <c r="K5" s="16">
        <v>57.299270072992705</v>
      </c>
    </row>
    <row r="6" spans="1:11" ht="42" customHeight="1">
      <c r="A6" s="146" t="s">
        <v>9</v>
      </c>
      <c r="B6" s="146"/>
      <c r="C6" s="146"/>
      <c r="D6" s="19"/>
      <c r="E6" s="20">
        <v>23</v>
      </c>
      <c r="F6" s="21"/>
      <c r="G6" s="20">
        <v>9</v>
      </c>
      <c r="H6" s="22">
        <v>39.130434782608695</v>
      </c>
      <c r="I6" s="21"/>
      <c r="J6" s="20">
        <v>14</v>
      </c>
      <c r="K6" s="22">
        <v>60.86956521739131</v>
      </c>
    </row>
    <row r="7" spans="1:11" ht="42" customHeight="1">
      <c r="A7" s="23" t="s">
        <v>10</v>
      </c>
      <c r="B7" s="23"/>
      <c r="C7" s="90"/>
      <c r="D7" s="19"/>
      <c r="E7" s="20">
        <v>272</v>
      </c>
      <c r="F7" s="21"/>
      <c r="G7" s="20">
        <v>132</v>
      </c>
      <c r="H7" s="22">
        <v>48.529411764705884</v>
      </c>
      <c r="I7" s="21"/>
      <c r="J7" s="20">
        <v>140</v>
      </c>
      <c r="K7" s="22">
        <v>51.470588235294116</v>
      </c>
    </row>
    <row r="8" spans="1:11" ht="42" customHeight="1">
      <c r="A8" s="23" t="s">
        <v>11</v>
      </c>
      <c r="B8" s="23"/>
      <c r="C8" s="90"/>
      <c r="D8" s="19"/>
      <c r="E8" s="20">
        <v>4</v>
      </c>
      <c r="F8" s="21"/>
      <c r="G8" s="20">
        <v>2</v>
      </c>
      <c r="H8" s="22">
        <v>50</v>
      </c>
      <c r="I8" s="21"/>
      <c r="J8" s="20">
        <v>2</v>
      </c>
      <c r="K8" s="22">
        <v>50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249</v>
      </c>
      <c r="F10" s="33"/>
      <c r="G10" s="32">
        <v>91</v>
      </c>
      <c r="H10" s="34">
        <v>36.54618473895582</v>
      </c>
      <c r="I10" s="33"/>
      <c r="J10" s="32">
        <v>158</v>
      </c>
      <c r="K10" s="34">
        <v>63.45381526104418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68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127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91</v>
      </c>
      <c r="F5" s="17"/>
      <c r="G5" s="14">
        <v>23</v>
      </c>
      <c r="H5" s="16">
        <v>25.274725274725274</v>
      </c>
      <c r="I5" s="17"/>
      <c r="J5" s="14">
        <v>68</v>
      </c>
      <c r="K5" s="16">
        <v>74.72527472527473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90"/>
      <c r="D7" s="19"/>
      <c r="E7" s="20">
        <v>3</v>
      </c>
      <c r="F7" s="40"/>
      <c r="G7" s="20">
        <v>1</v>
      </c>
      <c r="H7" s="22">
        <v>33.33333333333333</v>
      </c>
      <c r="I7" s="40"/>
      <c r="J7" s="20">
        <v>2</v>
      </c>
      <c r="K7" s="22">
        <v>66.66666666666666</v>
      </c>
    </row>
    <row r="8" spans="1:11" ht="42" customHeight="1">
      <c r="A8" s="23" t="s">
        <v>11</v>
      </c>
      <c r="B8" s="23"/>
      <c r="C8" s="90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88</v>
      </c>
      <c r="F10" s="33"/>
      <c r="G10" s="32">
        <v>22</v>
      </c>
      <c r="H10" s="34">
        <v>25</v>
      </c>
      <c r="I10" s="33"/>
      <c r="J10" s="32">
        <v>66</v>
      </c>
      <c r="K10" s="34">
        <v>75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95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170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61</v>
      </c>
      <c r="F5" s="115"/>
      <c r="G5" s="14">
        <f>SUM(G6:G10)</f>
        <v>26</v>
      </c>
      <c r="H5" s="116">
        <f aca="true" t="shared" si="1" ref="H5:H10">_xlfn.IFERROR((G5/E5)*100,"--")</f>
        <v>42.62295081967213</v>
      </c>
      <c r="I5" s="115"/>
      <c r="J5" s="14">
        <f>SUM(J6:J10)</f>
        <v>35</v>
      </c>
      <c r="K5" s="116">
        <f aca="true" t="shared" si="2" ref="K5:K10">_xlfn.IFERROR((J5/E5)*100,"--")</f>
        <v>57.377049180327866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2</v>
      </c>
      <c r="F6" s="118"/>
      <c r="G6" s="20">
        <v>1</v>
      </c>
      <c r="H6" s="119">
        <f t="shared" si="1"/>
        <v>50</v>
      </c>
      <c r="I6" s="118"/>
      <c r="J6" s="20">
        <v>1</v>
      </c>
      <c r="K6" s="119">
        <f t="shared" si="2"/>
        <v>50</v>
      </c>
    </row>
    <row r="7" spans="1:11" ht="42" customHeight="1">
      <c r="A7" s="120" t="s">
        <v>10</v>
      </c>
      <c r="B7" s="120"/>
      <c r="C7" s="138"/>
      <c r="D7" s="117"/>
      <c r="E7" s="20">
        <f t="shared" si="0"/>
        <v>31</v>
      </c>
      <c r="F7" s="118"/>
      <c r="G7" s="20">
        <v>14</v>
      </c>
      <c r="H7" s="119">
        <f t="shared" si="1"/>
        <v>45.16129032258064</v>
      </c>
      <c r="I7" s="118"/>
      <c r="J7" s="20">
        <v>17</v>
      </c>
      <c r="K7" s="119">
        <f t="shared" si="2"/>
        <v>54.83870967741935</v>
      </c>
    </row>
    <row r="8" spans="1:11" ht="42" customHeight="1">
      <c r="A8" s="120" t="s">
        <v>11</v>
      </c>
      <c r="B8" s="120"/>
      <c r="C8" s="138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28</v>
      </c>
      <c r="F10" s="130"/>
      <c r="G10" s="32">
        <v>11</v>
      </c>
      <c r="H10" s="131">
        <f t="shared" si="1"/>
        <v>39.285714285714285</v>
      </c>
      <c r="I10" s="130"/>
      <c r="J10" s="32">
        <v>17</v>
      </c>
      <c r="K10" s="131">
        <f t="shared" si="2"/>
        <v>60.71428571428571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69"/>
  <dimension ref="A1:M11"/>
  <sheetViews>
    <sheetView zoomScalePageLayoutView="0" workbookViewId="0" topLeftCell="A1">
      <selection activeCell="E5" sqref="E5:K10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125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146</v>
      </c>
      <c r="F5" s="17"/>
      <c r="G5" s="14">
        <v>62</v>
      </c>
      <c r="H5" s="16">
        <v>42.465753424657535</v>
      </c>
      <c r="I5" s="17"/>
      <c r="J5" s="14">
        <v>84</v>
      </c>
      <c r="K5" s="16">
        <v>57.534246575342465</v>
      </c>
    </row>
    <row r="6" spans="1:11" ht="42" customHeight="1">
      <c r="A6" s="146" t="s">
        <v>9</v>
      </c>
      <c r="B6" s="146"/>
      <c r="C6" s="146"/>
      <c r="D6" s="19"/>
      <c r="E6" s="20">
        <v>8</v>
      </c>
      <c r="F6" s="40"/>
      <c r="G6" s="20">
        <v>3</v>
      </c>
      <c r="H6" s="22">
        <v>37.5</v>
      </c>
      <c r="I6" s="40"/>
      <c r="J6" s="20">
        <v>5</v>
      </c>
      <c r="K6" s="22">
        <v>62.5</v>
      </c>
    </row>
    <row r="7" spans="1:11" ht="42" customHeight="1">
      <c r="A7" s="23" t="s">
        <v>10</v>
      </c>
      <c r="B7" s="23"/>
      <c r="C7" s="89"/>
      <c r="D7" s="19"/>
      <c r="E7" s="20">
        <v>106</v>
      </c>
      <c r="F7" s="40"/>
      <c r="G7" s="20">
        <v>48</v>
      </c>
      <c r="H7" s="22">
        <v>45.28301886792453</v>
      </c>
      <c r="I7" s="40"/>
      <c r="J7" s="20">
        <v>58</v>
      </c>
      <c r="K7" s="22">
        <v>54.71698113207547</v>
      </c>
    </row>
    <row r="8" spans="1:11" ht="42" customHeight="1">
      <c r="A8" s="23" t="s">
        <v>11</v>
      </c>
      <c r="B8" s="23"/>
      <c r="C8" s="89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32</v>
      </c>
      <c r="F10" s="33"/>
      <c r="G10" s="32">
        <v>11</v>
      </c>
      <c r="H10" s="34">
        <v>34.375</v>
      </c>
      <c r="I10" s="33"/>
      <c r="J10" s="32">
        <v>21</v>
      </c>
      <c r="K10" s="34">
        <v>65.625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80"/>
  <dimension ref="A1:M12"/>
  <sheetViews>
    <sheetView zoomScalePageLayoutView="0" workbookViewId="0" topLeftCell="A1">
      <selection activeCell="E5" sqref="E5:K10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124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23</v>
      </c>
      <c r="F5" s="17"/>
      <c r="G5" s="14">
        <v>12</v>
      </c>
      <c r="H5" s="16">
        <v>52.17391304347826</v>
      </c>
      <c r="I5" s="17"/>
      <c r="J5" s="14">
        <v>11</v>
      </c>
      <c r="K5" s="16">
        <v>47.82608695652174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8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8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23</v>
      </c>
      <c r="F10" s="33"/>
      <c r="G10" s="32">
        <v>12</v>
      </c>
      <c r="H10" s="34">
        <v>52.17391304347826</v>
      </c>
      <c r="I10" s="33"/>
      <c r="J10" s="32">
        <v>11</v>
      </c>
      <c r="K10" s="34">
        <v>47.82608695652174</v>
      </c>
    </row>
    <row r="11" spans="1:2" s="36" customFormat="1" ht="19.5" customHeight="1">
      <c r="A11" s="35" t="s">
        <v>14</v>
      </c>
      <c r="B11" s="35"/>
    </row>
    <row r="12" ht="16.5">
      <c r="A12" s="87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79"/>
  <dimension ref="A1:M12"/>
  <sheetViews>
    <sheetView zoomScalePageLayoutView="0" workbookViewId="0" topLeftCell="A1">
      <selection activeCell="E5" sqref="E5:K10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123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</v>
      </c>
      <c r="F5" s="17"/>
      <c r="G5" s="14">
        <v>3</v>
      </c>
      <c r="H5" s="16">
        <v>75</v>
      </c>
      <c r="I5" s="17"/>
      <c r="J5" s="14">
        <v>1</v>
      </c>
      <c r="K5" s="16">
        <v>25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6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</v>
      </c>
      <c r="F10" s="33"/>
      <c r="G10" s="32">
        <v>3</v>
      </c>
      <c r="H10" s="34">
        <v>75</v>
      </c>
      <c r="I10" s="33"/>
      <c r="J10" s="32">
        <v>1</v>
      </c>
      <c r="K10" s="34">
        <v>25</v>
      </c>
    </row>
    <row r="11" spans="1:2" s="36" customFormat="1" ht="19.5" customHeight="1">
      <c r="A11" s="35" t="s">
        <v>14</v>
      </c>
      <c r="B11" s="35"/>
    </row>
    <row r="12" ht="16.5">
      <c r="A12" s="87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72"/>
  <dimension ref="A1:M12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118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87" t="s">
        <v>119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73"/>
  <dimension ref="A1:M12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121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5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5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1" t="s">
        <v>122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74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108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14">
        <f>SUM(G6:G10)</f>
        <v>0</v>
      </c>
      <c r="H5" s="16" t="str">
        <f aca="true" t="shared" si="1" ref="H5:H10">_xlfn.IFERROR((G5/E5)*100,"--")</f>
        <v>--</v>
      </c>
      <c r="I5" s="17"/>
      <c r="J5" s="14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1" t="s">
        <v>109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75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111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14">
        <f>SUM(G6:G10)</f>
        <v>27</v>
      </c>
      <c r="H5" s="16">
        <f aca="true" t="shared" si="1" ref="H5:H10">_xlfn.IFERROR((G5/E5)*100,"--")</f>
        <v>42.1875</v>
      </c>
      <c r="I5" s="17"/>
      <c r="J5" s="14">
        <f>SUM(J6:J10)</f>
        <v>37</v>
      </c>
      <c r="K5" s="16">
        <f aca="true" t="shared" si="2" ref="K5:K10">_xlfn.IFERROR((J5/E5)*100,"--")</f>
        <v>57.8125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5</v>
      </c>
      <c r="F6" s="40"/>
      <c r="G6" s="20">
        <v>2</v>
      </c>
      <c r="H6" s="22">
        <f t="shared" si="1"/>
        <v>40</v>
      </c>
      <c r="I6" s="40"/>
      <c r="J6" s="20">
        <v>3</v>
      </c>
      <c r="K6" s="22">
        <f t="shared" si="2"/>
        <v>60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45</v>
      </c>
      <c r="F7" s="40"/>
      <c r="G7" s="20">
        <v>20</v>
      </c>
      <c r="H7" s="22">
        <f t="shared" si="1"/>
        <v>44.44444444444444</v>
      </c>
      <c r="I7" s="40"/>
      <c r="J7" s="20">
        <v>25</v>
      </c>
      <c r="K7" s="22">
        <f t="shared" si="2"/>
        <v>55.55555555555556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32">
        <v>5</v>
      </c>
      <c r="H10" s="34">
        <f t="shared" si="1"/>
        <v>35.714285714285715</v>
      </c>
      <c r="I10" s="33"/>
      <c r="J10" s="32">
        <v>9</v>
      </c>
      <c r="K10" s="34">
        <f t="shared" si="2"/>
        <v>64.28571428571429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工作表76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113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144</v>
      </c>
      <c r="F5" s="17"/>
      <c r="G5" s="14">
        <f>SUM(G6:G10)</f>
        <v>74</v>
      </c>
      <c r="H5" s="16">
        <f aca="true" t="shared" si="1" ref="H5:H10">_xlfn.IFERROR((G5/E5)*100,"--")</f>
        <v>51.388888888888886</v>
      </c>
      <c r="I5" s="17"/>
      <c r="J5" s="14">
        <f>SUM(J6:J10)</f>
        <v>70</v>
      </c>
      <c r="K5" s="16">
        <f aca="true" t="shared" si="2" ref="K5:K10">_xlfn.IFERROR((J5/E5)*100,"--")</f>
        <v>48.61111111111111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10</v>
      </c>
      <c r="F6" s="40"/>
      <c r="G6" s="20">
        <v>4</v>
      </c>
      <c r="H6" s="22">
        <f t="shared" si="1"/>
        <v>40</v>
      </c>
      <c r="I6" s="40"/>
      <c r="J6" s="20">
        <v>6</v>
      </c>
      <c r="K6" s="22">
        <f t="shared" si="2"/>
        <v>60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118</v>
      </c>
      <c r="F7" s="40"/>
      <c r="G7" s="20">
        <v>63</v>
      </c>
      <c r="H7" s="22">
        <f t="shared" si="1"/>
        <v>53.38983050847458</v>
      </c>
      <c r="I7" s="40"/>
      <c r="J7" s="20">
        <v>55</v>
      </c>
      <c r="K7" s="22">
        <f t="shared" si="2"/>
        <v>46.61016949152542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16</v>
      </c>
      <c r="F10" s="33"/>
      <c r="G10" s="32">
        <v>7</v>
      </c>
      <c r="H10" s="34">
        <f t="shared" si="1"/>
        <v>43.75</v>
      </c>
      <c r="I10" s="33"/>
      <c r="J10" s="32">
        <v>9</v>
      </c>
      <c r="K10" s="34">
        <f t="shared" si="2"/>
        <v>56.25</v>
      </c>
    </row>
    <row r="11" spans="1:2" s="36" customFormat="1" ht="19.5" customHeight="1">
      <c r="A11" s="35" t="s">
        <v>14</v>
      </c>
      <c r="B11" s="35"/>
    </row>
    <row r="12" ht="16.5">
      <c r="A12" s="71" t="s">
        <v>114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工作表77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115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30</v>
      </c>
      <c r="F5" s="17"/>
      <c r="G5" s="14">
        <f>SUM(G6:G10)</f>
        <v>14</v>
      </c>
      <c r="H5" s="16">
        <f aca="true" t="shared" si="1" ref="H5:H10">_xlfn.IFERROR((G5/E5)*100,"--")</f>
        <v>46.666666666666664</v>
      </c>
      <c r="I5" s="17"/>
      <c r="J5" s="14">
        <f>SUM(J6:J10)</f>
        <v>16</v>
      </c>
      <c r="K5" s="16">
        <f aca="true" t="shared" si="2" ref="K5:K10">_xlfn.IFERROR((J5/E5)*100,"--")</f>
        <v>53.333333333333336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4</v>
      </c>
      <c r="F8" s="40"/>
      <c r="G8" s="20">
        <v>2</v>
      </c>
      <c r="H8" s="22">
        <f t="shared" si="1"/>
        <v>50</v>
      </c>
      <c r="I8" s="40"/>
      <c r="J8" s="20">
        <v>2</v>
      </c>
      <c r="K8" s="22">
        <f t="shared" si="2"/>
        <v>50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26</v>
      </c>
      <c r="F10" s="33"/>
      <c r="G10" s="32">
        <v>12</v>
      </c>
      <c r="H10" s="34">
        <f t="shared" si="1"/>
        <v>46.15384615384615</v>
      </c>
      <c r="I10" s="33"/>
      <c r="J10" s="32">
        <v>14</v>
      </c>
      <c r="K10" s="34">
        <f t="shared" si="2"/>
        <v>53.84615384615385</v>
      </c>
    </row>
    <row r="11" spans="1:2" s="36" customFormat="1" ht="19.5" customHeight="1">
      <c r="A11" s="35" t="s">
        <v>14</v>
      </c>
      <c r="B11" s="35"/>
    </row>
    <row r="12" ht="16.5">
      <c r="A12" s="71" t="s">
        <v>92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工作表78"/>
  <dimension ref="A1:M12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116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14</v>
      </c>
      <c r="F5" s="17"/>
      <c r="G5" s="14">
        <f>SUM(G6:G10)</f>
        <v>8</v>
      </c>
      <c r="H5" s="16">
        <f aca="true" t="shared" si="1" ref="H5:H10">_xlfn.IFERROR((G5/E5)*100,"--")</f>
        <v>57.14285714285714</v>
      </c>
      <c r="I5" s="17"/>
      <c r="J5" s="14">
        <f>SUM(J6:J10)</f>
        <v>6</v>
      </c>
      <c r="K5" s="16">
        <f aca="true" t="shared" si="2" ref="K5:K10">_xlfn.IFERROR((J5/E5)*100,"--")</f>
        <v>42.857142857142854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84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84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69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70">
        <v>8</v>
      </c>
      <c r="H10" s="34">
        <f t="shared" si="1"/>
        <v>57.14285714285714</v>
      </c>
      <c r="I10" s="33"/>
      <c r="J10" s="70">
        <v>6</v>
      </c>
      <c r="K10" s="34">
        <f t="shared" si="2"/>
        <v>42.857142857142854</v>
      </c>
    </row>
    <row r="11" spans="1:2" s="36" customFormat="1" ht="19.5" customHeight="1">
      <c r="A11" s="35" t="s">
        <v>14</v>
      </c>
      <c r="B11" s="35"/>
    </row>
    <row r="12" ht="16.5">
      <c r="A12" s="71" t="s">
        <v>94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06"/>
  <dimension ref="A1:M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171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174</v>
      </c>
      <c r="F5" s="115"/>
      <c r="G5" s="14">
        <f>SUM(G6:G10)</f>
        <v>78</v>
      </c>
      <c r="H5" s="116">
        <f aca="true" t="shared" si="1" ref="H5:H10">_xlfn.IFERROR((G5/E5)*100,"--")</f>
        <v>44.827586206896555</v>
      </c>
      <c r="I5" s="115"/>
      <c r="J5" s="14">
        <f>SUM(J6:J10)</f>
        <v>96</v>
      </c>
      <c r="K5" s="116">
        <f aca="true" t="shared" si="2" ref="K5:K10">_xlfn.IFERROR((J5/E5)*100,"--")</f>
        <v>55.172413793103445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24</v>
      </c>
      <c r="F6" s="118"/>
      <c r="G6" s="20">
        <v>8</v>
      </c>
      <c r="H6" s="119">
        <f t="shared" si="1"/>
        <v>33.33333333333333</v>
      </c>
      <c r="I6" s="118"/>
      <c r="J6" s="20">
        <v>16</v>
      </c>
      <c r="K6" s="119">
        <f t="shared" si="2"/>
        <v>66.66666666666666</v>
      </c>
    </row>
    <row r="7" spans="1:11" ht="42" customHeight="1">
      <c r="A7" s="120" t="s">
        <v>10</v>
      </c>
      <c r="B7" s="120"/>
      <c r="C7" s="138"/>
      <c r="D7" s="117"/>
      <c r="E7" s="20">
        <f t="shared" si="0"/>
        <v>145</v>
      </c>
      <c r="F7" s="118"/>
      <c r="G7" s="20">
        <v>68</v>
      </c>
      <c r="H7" s="119">
        <f t="shared" si="1"/>
        <v>46.89655172413793</v>
      </c>
      <c r="I7" s="118"/>
      <c r="J7" s="20">
        <v>77</v>
      </c>
      <c r="K7" s="119">
        <f t="shared" si="2"/>
        <v>53.103448275862064</v>
      </c>
    </row>
    <row r="8" spans="1:11" ht="42" customHeight="1">
      <c r="A8" s="120" t="s">
        <v>11</v>
      </c>
      <c r="B8" s="120"/>
      <c r="C8" s="138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5</v>
      </c>
      <c r="F10" s="130"/>
      <c r="G10" s="32">
        <v>2</v>
      </c>
      <c r="H10" s="131">
        <f t="shared" si="1"/>
        <v>40</v>
      </c>
      <c r="I10" s="130"/>
      <c r="J10" s="32">
        <v>3</v>
      </c>
      <c r="K10" s="131">
        <f t="shared" si="2"/>
        <v>60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102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32</v>
      </c>
      <c r="F5" s="17"/>
      <c r="G5" s="14">
        <v>11</v>
      </c>
      <c r="H5" s="16">
        <v>34.375</v>
      </c>
      <c r="I5" s="17"/>
      <c r="J5" s="14">
        <v>21</v>
      </c>
      <c r="K5" s="16">
        <v>65.625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21"/>
      <c r="G6" s="20">
        <v>0</v>
      </c>
      <c r="H6" s="22" t="s">
        <v>70</v>
      </c>
      <c r="I6" s="21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3"/>
      <c r="D7" s="19"/>
      <c r="E7" s="20">
        <v>0</v>
      </c>
      <c r="F7" s="21"/>
      <c r="G7" s="20">
        <v>0</v>
      </c>
      <c r="H7" s="22" t="s">
        <v>70</v>
      </c>
      <c r="I7" s="21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3"/>
      <c r="D8" s="19"/>
      <c r="E8" s="20">
        <v>0</v>
      </c>
      <c r="F8" s="21"/>
      <c r="G8" s="20">
        <v>0</v>
      </c>
      <c r="H8" s="22" t="s">
        <v>70</v>
      </c>
      <c r="I8" s="21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32</v>
      </c>
      <c r="F10" s="33"/>
      <c r="G10" s="32">
        <v>11</v>
      </c>
      <c r="H10" s="34">
        <v>34.375</v>
      </c>
      <c r="I10" s="33"/>
      <c r="J10" s="32">
        <v>21</v>
      </c>
      <c r="K10" s="34">
        <v>65.625</v>
      </c>
    </row>
    <row r="11" spans="1:2" s="36" customFormat="1" ht="19.5" customHeight="1">
      <c r="A11" s="35" t="s">
        <v>14</v>
      </c>
      <c r="B11" s="35"/>
    </row>
    <row r="12" ht="16.5">
      <c r="A12" s="71" t="s">
        <v>103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104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455</v>
      </c>
      <c r="F5" s="15"/>
      <c r="G5" s="14">
        <v>248</v>
      </c>
      <c r="H5" s="16">
        <v>54.505494505494504</v>
      </c>
      <c r="I5" s="17"/>
      <c r="J5" s="14">
        <v>207</v>
      </c>
      <c r="K5" s="16">
        <v>45.494505494505496</v>
      </c>
    </row>
    <row r="6" spans="1:11" ht="42" customHeight="1">
      <c r="A6" s="146" t="s">
        <v>9</v>
      </c>
      <c r="B6" s="146"/>
      <c r="C6" s="146"/>
      <c r="D6" s="19"/>
      <c r="E6" s="20">
        <v>14</v>
      </c>
      <c r="F6" s="21"/>
      <c r="G6" s="20">
        <v>7</v>
      </c>
      <c r="H6" s="22">
        <v>50</v>
      </c>
      <c r="I6" s="21"/>
      <c r="J6" s="20">
        <v>7</v>
      </c>
      <c r="K6" s="22">
        <v>50</v>
      </c>
    </row>
    <row r="7" spans="1:11" ht="42" customHeight="1">
      <c r="A7" s="23" t="s">
        <v>10</v>
      </c>
      <c r="B7" s="23"/>
      <c r="C7" s="83"/>
      <c r="D7" s="19"/>
      <c r="E7" s="20">
        <v>111</v>
      </c>
      <c r="F7" s="21"/>
      <c r="G7" s="20">
        <v>65</v>
      </c>
      <c r="H7" s="22">
        <v>58.55855855855856</v>
      </c>
      <c r="I7" s="21"/>
      <c r="J7" s="20">
        <v>46</v>
      </c>
      <c r="K7" s="22">
        <v>41.44144144144144</v>
      </c>
    </row>
    <row r="8" spans="1:11" ht="42" customHeight="1">
      <c r="A8" s="23" t="s">
        <v>11</v>
      </c>
      <c r="B8" s="23"/>
      <c r="C8" s="83"/>
      <c r="D8" s="19"/>
      <c r="E8" s="20">
        <v>104</v>
      </c>
      <c r="F8" s="21"/>
      <c r="G8" s="20">
        <v>54</v>
      </c>
      <c r="H8" s="22">
        <v>51.92307692307693</v>
      </c>
      <c r="I8" s="21"/>
      <c r="J8" s="20">
        <v>50</v>
      </c>
      <c r="K8" s="22">
        <v>48.07692307692308</v>
      </c>
    </row>
    <row r="9" spans="1:11" ht="42" customHeight="1">
      <c r="A9" s="24" t="s">
        <v>12</v>
      </c>
      <c r="B9" s="25"/>
      <c r="C9" s="25"/>
      <c r="D9" s="26"/>
      <c r="E9" s="20">
        <v>31</v>
      </c>
      <c r="F9" s="27"/>
      <c r="G9" s="20">
        <v>24</v>
      </c>
      <c r="H9" s="22">
        <v>77.41935483870968</v>
      </c>
      <c r="I9" s="27"/>
      <c r="J9" s="20">
        <v>7</v>
      </c>
      <c r="K9" s="22">
        <v>22.58064516129032</v>
      </c>
    </row>
    <row r="10" spans="1:11" ht="42" customHeight="1">
      <c r="A10" s="28" t="s">
        <v>13</v>
      </c>
      <c r="B10" s="29"/>
      <c r="C10" s="30"/>
      <c r="D10" s="31"/>
      <c r="E10" s="32">
        <v>195</v>
      </c>
      <c r="F10" s="33"/>
      <c r="G10" s="32">
        <v>98</v>
      </c>
      <c r="H10" s="34">
        <v>50.256410256410255</v>
      </c>
      <c r="I10" s="33"/>
      <c r="J10" s="32">
        <v>97</v>
      </c>
      <c r="K10" s="34">
        <v>49.743589743589745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105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37</v>
      </c>
      <c r="F5" s="17"/>
      <c r="G5" s="14">
        <v>19</v>
      </c>
      <c r="H5" s="16">
        <v>51.35135135135135</v>
      </c>
      <c r="I5" s="17"/>
      <c r="J5" s="14">
        <v>18</v>
      </c>
      <c r="K5" s="16">
        <v>48.64864864864865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3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3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4</v>
      </c>
      <c r="F9" s="27"/>
      <c r="G9" s="20">
        <v>4</v>
      </c>
      <c r="H9" s="22">
        <v>100</v>
      </c>
      <c r="I9" s="27"/>
      <c r="J9" s="20">
        <v>0</v>
      </c>
      <c r="K9" s="22">
        <v>0</v>
      </c>
    </row>
    <row r="10" spans="1:11" ht="42" customHeight="1">
      <c r="A10" s="28" t="s">
        <v>13</v>
      </c>
      <c r="B10" s="29"/>
      <c r="C10" s="30"/>
      <c r="D10" s="31"/>
      <c r="E10" s="32">
        <v>33</v>
      </c>
      <c r="F10" s="33"/>
      <c r="G10" s="32">
        <v>15</v>
      </c>
      <c r="H10" s="34">
        <v>45.45454545454545</v>
      </c>
      <c r="I10" s="33"/>
      <c r="J10" s="32">
        <v>18</v>
      </c>
      <c r="K10" s="34">
        <v>54.54545454545454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106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92</v>
      </c>
      <c r="F5" s="17"/>
      <c r="G5" s="14">
        <v>48</v>
      </c>
      <c r="H5" s="16">
        <v>52.17391304347826</v>
      </c>
      <c r="I5" s="17"/>
      <c r="J5" s="14">
        <v>44</v>
      </c>
      <c r="K5" s="16">
        <v>47.82608695652174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3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3"/>
      <c r="D8" s="19"/>
      <c r="E8" s="20">
        <v>8</v>
      </c>
      <c r="F8" s="40"/>
      <c r="G8" s="20">
        <v>7</v>
      </c>
      <c r="H8" s="22">
        <v>87.5</v>
      </c>
      <c r="I8" s="40"/>
      <c r="J8" s="20">
        <v>1</v>
      </c>
      <c r="K8" s="22">
        <v>12.5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84</v>
      </c>
      <c r="F10" s="33"/>
      <c r="G10" s="32">
        <v>41</v>
      </c>
      <c r="H10" s="34">
        <v>48.80952380952381</v>
      </c>
      <c r="I10" s="33"/>
      <c r="J10" s="32">
        <v>43</v>
      </c>
      <c r="K10" s="34">
        <v>51.19047619047619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95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136</v>
      </c>
      <c r="F5" s="17"/>
      <c r="G5" s="14">
        <v>80</v>
      </c>
      <c r="H5" s="16">
        <v>58.82352941176471</v>
      </c>
      <c r="I5" s="17"/>
      <c r="J5" s="14">
        <v>56</v>
      </c>
      <c r="K5" s="16">
        <v>41.17647058823529</v>
      </c>
    </row>
    <row r="6" spans="1:11" ht="42" customHeight="1">
      <c r="A6" s="146" t="s">
        <v>9</v>
      </c>
      <c r="B6" s="146"/>
      <c r="C6" s="146"/>
      <c r="D6" s="19"/>
      <c r="E6" s="20">
        <v>10</v>
      </c>
      <c r="F6" s="40"/>
      <c r="G6" s="20">
        <v>4</v>
      </c>
      <c r="H6" s="22">
        <v>40</v>
      </c>
      <c r="I6" s="40"/>
      <c r="J6" s="20">
        <v>6</v>
      </c>
      <c r="K6" s="22">
        <v>60</v>
      </c>
    </row>
    <row r="7" spans="1:11" ht="42" customHeight="1">
      <c r="A7" s="23" t="s">
        <v>10</v>
      </c>
      <c r="B7" s="23"/>
      <c r="C7" s="82"/>
      <c r="D7" s="19"/>
      <c r="E7" s="20">
        <v>86</v>
      </c>
      <c r="F7" s="40"/>
      <c r="G7" s="20">
        <v>54</v>
      </c>
      <c r="H7" s="22">
        <v>62.7906976744186</v>
      </c>
      <c r="I7" s="40"/>
      <c r="J7" s="20">
        <v>32</v>
      </c>
      <c r="K7" s="22">
        <v>37.2093023255814</v>
      </c>
    </row>
    <row r="8" spans="1:11" ht="42" customHeight="1">
      <c r="A8" s="23" t="s">
        <v>11</v>
      </c>
      <c r="B8" s="23"/>
      <c r="C8" s="8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40</v>
      </c>
      <c r="F10" s="33"/>
      <c r="G10" s="32">
        <v>22</v>
      </c>
      <c r="H10" s="34">
        <v>55.00000000000001</v>
      </c>
      <c r="I10" s="33"/>
      <c r="J10" s="32">
        <v>18</v>
      </c>
      <c r="K10" s="34">
        <v>45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96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36</v>
      </c>
      <c r="F5" s="17"/>
      <c r="G5" s="14">
        <v>15</v>
      </c>
      <c r="H5" s="16">
        <v>41.66666666666667</v>
      </c>
      <c r="I5" s="17"/>
      <c r="J5" s="14">
        <v>21</v>
      </c>
      <c r="K5" s="16">
        <v>58.333333333333336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36</v>
      </c>
      <c r="F8" s="40"/>
      <c r="G8" s="20">
        <v>15</v>
      </c>
      <c r="H8" s="22">
        <v>41.66666666666667</v>
      </c>
      <c r="I8" s="40"/>
      <c r="J8" s="20">
        <v>21</v>
      </c>
      <c r="K8" s="22">
        <v>58.333333333333336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97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41</v>
      </c>
      <c r="F5" s="17"/>
      <c r="G5" s="14">
        <v>24</v>
      </c>
      <c r="H5" s="16">
        <v>58.536585365853654</v>
      </c>
      <c r="I5" s="17"/>
      <c r="J5" s="14">
        <v>17</v>
      </c>
      <c r="K5" s="16">
        <v>41.46341463414634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30</v>
      </c>
      <c r="F8" s="40"/>
      <c r="G8" s="20">
        <v>16</v>
      </c>
      <c r="H8" s="22">
        <v>53.333333333333336</v>
      </c>
      <c r="I8" s="40"/>
      <c r="J8" s="20">
        <v>14</v>
      </c>
      <c r="K8" s="22">
        <v>46.666666666666664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11</v>
      </c>
      <c r="F10" s="33"/>
      <c r="G10" s="32">
        <v>8</v>
      </c>
      <c r="H10" s="34">
        <v>72.72727272727273</v>
      </c>
      <c r="I10" s="33"/>
      <c r="J10" s="32">
        <v>3</v>
      </c>
      <c r="K10" s="34">
        <v>27.27272727272727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98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24</v>
      </c>
      <c r="F5" s="17"/>
      <c r="G5" s="14">
        <v>10</v>
      </c>
      <c r="H5" s="16">
        <v>41.66666666666667</v>
      </c>
      <c r="I5" s="17"/>
      <c r="J5" s="14">
        <v>14</v>
      </c>
      <c r="K5" s="16">
        <v>58.333333333333336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24</v>
      </c>
      <c r="F8" s="40"/>
      <c r="G8" s="20">
        <v>10</v>
      </c>
      <c r="H8" s="22">
        <v>41.66666666666667</v>
      </c>
      <c r="I8" s="40"/>
      <c r="J8" s="20">
        <v>14</v>
      </c>
      <c r="K8" s="22">
        <v>58.333333333333336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99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10</v>
      </c>
      <c r="F5" s="17"/>
      <c r="G5" s="14">
        <v>9</v>
      </c>
      <c r="H5" s="16">
        <v>90</v>
      </c>
      <c r="I5" s="17"/>
      <c r="J5" s="14">
        <v>1</v>
      </c>
      <c r="K5" s="16">
        <v>10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10</v>
      </c>
      <c r="F9" s="27"/>
      <c r="G9" s="20">
        <v>9</v>
      </c>
      <c r="H9" s="22">
        <v>90</v>
      </c>
      <c r="I9" s="27"/>
      <c r="J9" s="20">
        <v>1</v>
      </c>
      <c r="K9" s="22">
        <v>10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100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52</v>
      </c>
      <c r="F5" s="17"/>
      <c r="G5" s="14">
        <v>25</v>
      </c>
      <c r="H5" s="16">
        <v>48.07692307692308</v>
      </c>
      <c r="I5" s="17"/>
      <c r="J5" s="14">
        <v>27</v>
      </c>
      <c r="K5" s="16">
        <v>51.92307692307693</v>
      </c>
    </row>
    <row r="6" spans="1:11" ht="42" customHeight="1">
      <c r="A6" s="146" t="s">
        <v>9</v>
      </c>
      <c r="B6" s="146"/>
      <c r="C6" s="146"/>
      <c r="D6" s="19"/>
      <c r="E6" s="20">
        <v>4</v>
      </c>
      <c r="F6" s="40"/>
      <c r="G6" s="20">
        <v>3</v>
      </c>
      <c r="H6" s="22">
        <v>75</v>
      </c>
      <c r="I6" s="40"/>
      <c r="J6" s="20">
        <v>1</v>
      </c>
      <c r="K6" s="22">
        <v>25</v>
      </c>
    </row>
    <row r="7" spans="1:11" ht="42" customHeight="1">
      <c r="A7" s="23" t="s">
        <v>10</v>
      </c>
      <c r="B7" s="23"/>
      <c r="C7" s="82"/>
      <c r="D7" s="19"/>
      <c r="E7" s="20">
        <v>25</v>
      </c>
      <c r="F7" s="40"/>
      <c r="G7" s="20">
        <v>11</v>
      </c>
      <c r="H7" s="22">
        <v>44</v>
      </c>
      <c r="I7" s="40"/>
      <c r="J7" s="20">
        <v>14</v>
      </c>
      <c r="K7" s="22">
        <v>56.00000000000001</v>
      </c>
    </row>
    <row r="8" spans="1:11" ht="42" customHeight="1">
      <c r="A8" s="23" t="s">
        <v>11</v>
      </c>
      <c r="B8" s="23"/>
      <c r="C8" s="8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23</v>
      </c>
      <c r="F10" s="33"/>
      <c r="G10" s="32">
        <v>11</v>
      </c>
      <c r="H10" s="34">
        <v>47.82608695652174</v>
      </c>
      <c r="I10" s="33"/>
      <c r="J10" s="32">
        <v>12</v>
      </c>
      <c r="K10" s="34">
        <v>52.17391304347826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96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167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66</v>
      </c>
      <c r="F5" s="115"/>
      <c r="G5" s="14">
        <f>SUM(G6:G10)</f>
        <v>41</v>
      </c>
      <c r="H5" s="116">
        <f aca="true" t="shared" si="1" ref="H5:H10">_xlfn.IFERROR((G5/E5)*100,"--")</f>
        <v>62.121212121212125</v>
      </c>
      <c r="I5" s="115"/>
      <c r="J5" s="14">
        <f>SUM(J6:J10)</f>
        <v>25</v>
      </c>
      <c r="K5" s="116">
        <f aca="true" t="shared" si="2" ref="K5:K10">_xlfn.IFERROR((J5/E5)*100,"--")</f>
        <v>37.878787878787875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5</v>
      </c>
      <c r="F6" s="118"/>
      <c r="G6" s="20">
        <v>2</v>
      </c>
      <c r="H6" s="119">
        <f t="shared" si="1"/>
        <v>40</v>
      </c>
      <c r="I6" s="118"/>
      <c r="J6" s="20">
        <v>3</v>
      </c>
      <c r="K6" s="119">
        <f t="shared" si="2"/>
        <v>60</v>
      </c>
    </row>
    <row r="7" spans="1:11" ht="42" customHeight="1">
      <c r="A7" s="120" t="s">
        <v>10</v>
      </c>
      <c r="B7" s="120"/>
      <c r="C7" s="137"/>
      <c r="D7" s="117"/>
      <c r="E7" s="20">
        <f t="shared" si="0"/>
        <v>59</v>
      </c>
      <c r="F7" s="118"/>
      <c r="G7" s="20">
        <v>38</v>
      </c>
      <c r="H7" s="119">
        <f t="shared" si="1"/>
        <v>64.40677966101694</v>
      </c>
      <c r="I7" s="118"/>
      <c r="J7" s="20">
        <v>21</v>
      </c>
      <c r="K7" s="119">
        <f t="shared" si="2"/>
        <v>35.59322033898305</v>
      </c>
    </row>
    <row r="8" spans="1:11" ht="42" customHeight="1">
      <c r="A8" s="120" t="s">
        <v>11</v>
      </c>
      <c r="B8" s="120"/>
      <c r="C8" s="137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</v>
      </c>
      <c r="F10" s="130"/>
      <c r="G10" s="32">
        <v>1</v>
      </c>
      <c r="H10" s="131">
        <f t="shared" si="1"/>
        <v>50</v>
      </c>
      <c r="I10" s="130"/>
      <c r="J10" s="32">
        <v>1</v>
      </c>
      <c r="K10" s="131">
        <f t="shared" si="2"/>
        <v>50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8</v>
      </c>
      <c r="F5" s="17"/>
      <c r="G5" s="14">
        <v>7</v>
      </c>
      <c r="H5" s="16">
        <v>87.5</v>
      </c>
      <c r="I5" s="17"/>
      <c r="J5" s="14">
        <v>1</v>
      </c>
      <c r="K5" s="16">
        <v>12.5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1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1"/>
      <c r="D8" s="19"/>
      <c r="E8" s="20">
        <v>3</v>
      </c>
      <c r="F8" s="40"/>
      <c r="G8" s="20">
        <v>3</v>
      </c>
      <c r="H8" s="22">
        <v>100</v>
      </c>
      <c r="I8" s="40"/>
      <c r="J8" s="20">
        <v>0</v>
      </c>
      <c r="K8" s="22">
        <v>0</v>
      </c>
    </row>
    <row r="9" spans="1:11" ht="42" customHeight="1">
      <c r="A9" s="24" t="s">
        <v>12</v>
      </c>
      <c r="B9" s="25"/>
      <c r="C9" s="25"/>
      <c r="D9" s="26"/>
      <c r="E9" s="20">
        <v>5</v>
      </c>
      <c r="F9" s="27"/>
      <c r="G9" s="20">
        <v>4</v>
      </c>
      <c r="H9" s="22">
        <v>80</v>
      </c>
      <c r="I9" s="27"/>
      <c r="J9" s="20">
        <v>1</v>
      </c>
      <c r="K9" s="22">
        <v>20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 t="s">
        <v>90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91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4</v>
      </c>
      <c r="F5" s="17"/>
      <c r="G5" s="14">
        <v>3</v>
      </c>
      <c r="H5" s="16">
        <v>75</v>
      </c>
      <c r="I5" s="17"/>
      <c r="J5" s="14">
        <v>1</v>
      </c>
      <c r="K5" s="16">
        <v>25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1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1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4</v>
      </c>
      <c r="F9" s="27"/>
      <c r="G9" s="20">
        <v>3</v>
      </c>
      <c r="H9" s="22">
        <v>75</v>
      </c>
      <c r="I9" s="27"/>
      <c r="J9" s="20">
        <v>1</v>
      </c>
      <c r="K9" s="22">
        <v>25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 t="s">
        <v>92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93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v>0</v>
      </c>
      <c r="F5" s="17"/>
      <c r="G5" s="14">
        <v>0</v>
      </c>
      <c r="H5" s="16" t="s">
        <v>70</v>
      </c>
      <c r="I5" s="17"/>
      <c r="J5" s="14">
        <v>0</v>
      </c>
      <c r="K5" s="16" t="s">
        <v>70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1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1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69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70">
        <v>0</v>
      </c>
      <c r="H10" s="34" t="s">
        <v>70</v>
      </c>
      <c r="I10" s="33"/>
      <c r="J10" s="70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 t="s">
        <v>94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88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15</v>
      </c>
      <c r="F5" s="17"/>
      <c r="G5" s="14">
        <v>8</v>
      </c>
      <c r="H5" s="16">
        <v>53.333333333333336</v>
      </c>
      <c r="I5" s="17"/>
      <c r="J5" s="14">
        <v>7</v>
      </c>
      <c r="K5" s="16">
        <v>46.666666666666664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21"/>
      <c r="G6" s="20">
        <v>0</v>
      </c>
      <c r="H6" s="22" t="s">
        <v>70</v>
      </c>
      <c r="I6" s="21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80"/>
      <c r="D7" s="19"/>
      <c r="E7" s="20">
        <v>0</v>
      </c>
      <c r="F7" s="21"/>
      <c r="G7" s="20">
        <v>0</v>
      </c>
      <c r="H7" s="22" t="s">
        <v>70</v>
      </c>
      <c r="I7" s="21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0"/>
      <c r="D8" s="19"/>
      <c r="E8" s="20">
        <v>3</v>
      </c>
      <c r="F8" s="21"/>
      <c r="G8" s="20">
        <v>3</v>
      </c>
      <c r="H8" s="22">
        <v>100</v>
      </c>
      <c r="I8" s="21"/>
      <c r="J8" s="20">
        <v>0</v>
      </c>
      <c r="K8" s="22">
        <v>0</v>
      </c>
    </row>
    <row r="9" spans="1:11" ht="42" customHeight="1">
      <c r="A9" s="24" t="s">
        <v>12</v>
      </c>
      <c r="B9" s="25"/>
      <c r="C9" s="25"/>
      <c r="D9" s="26"/>
      <c r="E9" s="20">
        <v>8</v>
      </c>
      <c r="F9" s="27"/>
      <c r="G9" s="20">
        <v>4</v>
      </c>
      <c r="H9" s="22">
        <v>50</v>
      </c>
      <c r="I9" s="27"/>
      <c r="J9" s="20">
        <v>4</v>
      </c>
      <c r="K9" s="22">
        <v>50</v>
      </c>
    </row>
    <row r="10" spans="1:11" ht="42" customHeight="1">
      <c r="A10" s="28" t="s">
        <v>13</v>
      </c>
      <c r="B10" s="29"/>
      <c r="C10" s="30"/>
      <c r="D10" s="31"/>
      <c r="E10" s="32">
        <v>4</v>
      </c>
      <c r="F10" s="33"/>
      <c r="G10" s="32">
        <v>1</v>
      </c>
      <c r="H10" s="34">
        <v>25</v>
      </c>
      <c r="I10" s="33"/>
      <c r="J10" s="32">
        <v>3</v>
      </c>
      <c r="K10" s="34">
        <v>75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434</v>
      </c>
      <c r="F5" s="15"/>
      <c r="G5" s="14">
        <v>254</v>
      </c>
      <c r="H5" s="16">
        <v>58.525345622119815</v>
      </c>
      <c r="I5" s="17"/>
      <c r="J5" s="14">
        <v>180</v>
      </c>
      <c r="K5" s="16">
        <v>41.474654377880185</v>
      </c>
    </row>
    <row r="6" spans="1:11" ht="42" customHeight="1">
      <c r="A6" s="146" t="s">
        <v>9</v>
      </c>
      <c r="B6" s="146"/>
      <c r="C6" s="146"/>
      <c r="D6" s="19"/>
      <c r="E6" s="20">
        <v>21</v>
      </c>
      <c r="F6" s="21"/>
      <c r="G6" s="20">
        <v>14</v>
      </c>
      <c r="H6" s="22">
        <v>66.66666666666666</v>
      </c>
      <c r="I6" s="21"/>
      <c r="J6" s="20">
        <v>7</v>
      </c>
      <c r="K6" s="22">
        <v>33.33333333333333</v>
      </c>
    </row>
    <row r="7" spans="1:11" ht="42" customHeight="1">
      <c r="A7" s="23" t="s">
        <v>10</v>
      </c>
      <c r="B7" s="23"/>
      <c r="C7" s="80"/>
      <c r="D7" s="19"/>
      <c r="E7" s="20">
        <v>44</v>
      </c>
      <c r="F7" s="21"/>
      <c r="G7" s="20">
        <v>22</v>
      </c>
      <c r="H7" s="22">
        <v>50</v>
      </c>
      <c r="I7" s="21"/>
      <c r="J7" s="20">
        <v>22</v>
      </c>
      <c r="K7" s="22">
        <v>50</v>
      </c>
    </row>
    <row r="8" spans="1:11" ht="42" customHeight="1">
      <c r="A8" s="23" t="s">
        <v>11</v>
      </c>
      <c r="B8" s="23"/>
      <c r="C8" s="80"/>
      <c r="D8" s="19"/>
      <c r="E8" s="20">
        <v>109</v>
      </c>
      <c r="F8" s="21"/>
      <c r="G8" s="20">
        <v>71</v>
      </c>
      <c r="H8" s="22">
        <v>65.13761467889908</v>
      </c>
      <c r="I8" s="21"/>
      <c r="J8" s="20">
        <v>38</v>
      </c>
      <c r="K8" s="22">
        <v>34.862385321100916</v>
      </c>
    </row>
    <row r="9" spans="1:11" ht="42" customHeight="1">
      <c r="A9" s="24" t="s">
        <v>12</v>
      </c>
      <c r="B9" s="25"/>
      <c r="C9" s="25"/>
      <c r="D9" s="26"/>
      <c r="E9" s="20">
        <v>85</v>
      </c>
      <c r="F9" s="27"/>
      <c r="G9" s="20">
        <v>58</v>
      </c>
      <c r="H9" s="22">
        <v>68.23529411764706</v>
      </c>
      <c r="I9" s="27"/>
      <c r="J9" s="20">
        <v>27</v>
      </c>
      <c r="K9" s="22">
        <v>31.76470588235294</v>
      </c>
    </row>
    <row r="10" spans="1:11" ht="42" customHeight="1">
      <c r="A10" s="28" t="s">
        <v>13</v>
      </c>
      <c r="B10" s="29"/>
      <c r="C10" s="30"/>
      <c r="D10" s="31"/>
      <c r="E10" s="32">
        <v>175</v>
      </c>
      <c r="F10" s="33"/>
      <c r="G10" s="32">
        <v>89</v>
      </c>
      <c r="H10" s="34">
        <v>50.857142857142854</v>
      </c>
      <c r="I10" s="33"/>
      <c r="J10" s="32">
        <v>86</v>
      </c>
      <c r="K10" s="34">
        <v>49.142857142857146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17</v>
      </c>
      <c r="F5" s="17"/>
      <c r="G5" s="39">
        <v>13</v>
      </c>
      <c r="H5" s="16">
        <v>76.47058823529412</v>
      </c>
      <c r="I5" s="17"/>
      <c r="J5" s="39">
        <v>4</v>
      </c>
      <c r="K5" s="16">
        <v>23.52941176470588</v>
      </c>
    </row>
    <row r="6" spans="1:11" ht="42" customHeight="1">
      <c r="A6" s="146" t="s">
        <v>9</v>
      </c>
      <c r="B6" s="146"/>
      <c r="C6" s="146"/>
      <c r="D6" s="19"/>
      <c r="E6" s="20">
        <v>10</v>
      </c>
      <c r="F6" s="40"/>
      <c r="G6" s="20">
        <v>10</v>
      </c>
      <c r="H6" s="22">
        <v>100</v>
      </c>
      <c r="I6" s="40"/>
      <c r="J6" s="20">
        <v>0</v>
      </c>
      <c r="K6" s="22">
        <v>0</v>
      </c>
    </row>
    <row r="7" spans="1:11" ht="42" customHeight="1">
      <c r="A7" s="23" t="s">
        <v>10</v>
      </c>
      <c r="B7" s="23"/>
      <c r="C7" s="80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80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3</v>
      </c>
      <c r="F9" s="27"/>
      <c r="G9" s="20">
        <v>2</v>
      </c>
      <c r="H9" s="22">
        <v>66.66666666666666</v>
      </c>
      <c r="I9" s="27"/>
      <c r="J9" s="20">
        <v>1</v>
      </c>
      <c r="K9" s="22"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v>4</v>
      </c>
      <c r="F10" s="33"/>
      <c r="G10" s="32">
        <v>1</v>
      </c>
      <c r="H10" s="34">
        <v>25</v>
      </c>
      <c r="I10" s="33"/>
      <c r="J10" s="32">
        <v>3</v>
      </c>
      <c r="K10" s="34">
        <v>75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8" sqref="M8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50</v>
      </c>
      <c r="F5" s="17"/>
      <c r="G5" s="39">
        <v>23</v>
      </c>
      <c r="H5" s="16">
        <v>46</v>
      </c>
      <c r="I5" s="17"/>
      <c r="J5" s="39">
        <v>27</v>
      </c>
      <c r="K5" s="16">
        <v>54</v>
      </c>
    </row>
    <row r="6" spans="1:11" ht="42" customHeight="1">
      <c r="A6" s="146" t="s">
        <v>9</v>
      </c>
      <c r="B6" s="146"/>
      <c r="C6" s="146"/>
      <c r="D6" s="19"/>
      <c r="E6" s="20">
        <v>2</v>
      </c>
      <c r="F6" s="40"/>
      <c r="G6" s="20">
        <v>0</v>
      </c>
      <c r="H6" s="22">
        <v>0</v>
      </c>
      <c r="I6" s="40"/>
      <c r="J6" s="20">
        <v>2</v>
      </c>
      <c r="K6" s="22">
        <v>100</v>
      </c>
    </row>
    <row r="7" spans="1:11" ht="42" customHeight="1">
      <c r="A7" s="23" t="s">
        <v>10</v>
      </c>
      <c r="B7" s="23"/>
      <c r="C7" s="79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9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6</v>
      </c>
      <c r="F9" s="27"/>
      <c r="G9" s="20">
        <v>4</v>
      </c>
      <c r="H9" s="22">
        <v>66.66666666666666</v>
      </c>
      <c r="I9" s="27"/>
      <c r="J9" s="20">
        <v>2</v>
      </c>
      <c r="K9" s="22"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v>42</v>
      </c>
      <c r="F10" s="33"/>
      <c r="G10" s="32">
        <v>19</v>
      </c>
      <c r="H10" s="34">
        <v>45.23809523809524</v>
      </c>
      <c r="I10" s="33"/>
      <c r="J10" s="32">
        <v>23</v>
      </c>
      <c r="K10" s="34">
        <v>54.761904761904766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27</v>
      </c>
      <c r="F5" s="17"/>
      <c r="G5" s="39">
        <v>19</v>
      </c>
      <c r="H5" s="16">
        <v>70.37037037037037</v>
      </c>
      <c r="I5" s="17"/>
      <c r="J5" s="39">
        <v>8</v>
      </c>
      <c r="K5" s="16">
        <v>29.629629629629626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9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9"/>
      <c r="D8" s="19"/>
      <c r="E8" s="20">
        <v>21</v>
      </c>
      <c r="F8" s="40"/>
      <c r="G8" s="20">
        <v>14</v>
      </c>
      <c r="H8" s="22">
        <v>66.66666666666666</v>
      </c>
      <c r="I8" s="40"/>
      <c r="J8" s="20">
        <v>7</v>
      </c>
      <c r="K8" s="22">
        <v>33.33333333333333</v>
      </c>
    </row>
    <row r="9" spans="1:11" ht="42" customHeight="1">
      <c r="A9" s="24" t="s">
        <v>12</v>
      </c>
      <c r="B9" s="25"/>
      <c r="C9" s="25"/>
      <c r="D9" s="26"/>
      <c r="E9" s="20">
        <v>6</v>
      </c>
      <c r="F9" s="27"/>
      <c r="G9" s="20">
        <v>5</v>
      </c>
      <c r="H9" s="22">
        <v>83.33333333333334</v>
      </c>
      <c r="I9" s="27"/>
      <c r="J9" s="20">
        <v>1</v>
      </c>
      <c r="K9" s="22">
        <v>16.666666666666664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82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16</v>
      </c>
      <c r="F5" s="17"/>
      <c r="G5" s="39">
        <v>10</v>
      </c>
      <c r="H5" s="16">
        <v>62.5</v>
      </c>
      <c r="I5" s="17"/>
      <c r="J5" s="39">
        <v>6</v>
      </c>
      <c r="K5" s="16">
        <v>37.5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8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8"/>
      <c r="D8" s="19"/>
      <c r="E8" s="20">
        <v>8</v>
      </c>
      <c r="F8" s="40"/>
      <c r="G8" s="20">
        <v>6</v>
      </c>
      <c r="H8" s="22">
        <v>75</v>
      </c>
      <c r="I8" s="40"/>
      <c r="J8" s="20">
        <v>2</v>
      </c>
      <c r="K8" s="22">
        <v>25</v>
      </c>
    </row>
    <row r="9" spans="1:11" ht="42" customHeight="1">
      <c r="A9" s="24" t="s">
        <v>12</v>
      </c>
      <c r="B9" s="25"/>
      <c r="C9" s="25"/>
      <c r="D9" s="26"/>
      <c r="E9" s="20">
        <v>3</v>
      </c>
      <c r="F9" s="27"/>
      <c r="G9" s="20">
        <v>2</v>
      </c>
      <c r="H9" s="22">
        <v>66.66666666666666</v>
      </c>
      <c r="I9" s="27"/>
      <c r="J9" s="20">
        <v>1</v>
      </c>
      <c r="K9" s="22"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v>5</v>
      </c>
      <c r="F10" s="33"/>
      <c r="G10" s="32">
        <v>2</v>
      </c>
      <c r="H10" s="34">
        <v>40</v>
      </c>
      <c r="I10" s="33"/>
      <c r="J10" s="32">
        <v>3</v>
      </c>
      <c r="K10" s="34">
        <v>60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65</v>
      </c>
      <c r="F5" s="17"/>
      <c r="G5" s="39">
        <v>31</v>
      </c>
      <c r="H5" s="16">
        <v>47.69230769230769</v>
      </c>
      <c r="I5" s="17"/>
      <c r="J5" s="39">
        <v>34</v>
      </c>
      <c r="K5" s="16">
        <v>52.307692307692314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8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8"/>
      <c r="D8" s="19"/>
      <c r="E8" s="20">
        <v>23</v>
      </c>
      <c r="F8" s="40"/>
      <c r="G8" s="20">
        <v>14</v>
      </c>
      <c r="H8" s="22">
        <v>60.86956521739131</v>
      </c>
      <c r="I8" s="40"/>
      <c r="J8" s="20">
        <v>9</v>
      </c>
      <c r="K8" s="22">
        <v>39.130434782608695</v>
      </c>
    </row>
    <row r="9" spans="1:11" ht="42" customHeight="1">
      <c r="A9" s="24" t="s">
        <v>12</v>
      </c>
      <c r="B9" s="25"/>
      <c r="C9" s="25"/>
      <c r="D9" s="26"/>
      <c r="E9" s="20">
        <v>0</v>
      </c>
      <c r="F9" s="27"/>
      <c r="G9" s="20">
        <v>0</v>
      </c>
      <c r="H9" s="22" t="s">
        <v>70</v>
      </c>
      <c r="I9" s="27"/>
      <c r="J9" s="20">
        <v>0</v>
      </c>
      <c r="K9" s="22" t="s">
        <v>70</v>
      </c>
    </row>
    <row r="10" spans="1:11" ht="42" customHeight="1">
      <c r="A10" s="28" t="s">
        <v>13</v>
      </c>
      <c r="B10" s="29"/>
      <c r="C10" s="30"/>
      <c r="D10" s="31"/>
      <c r="E10" s="32">
        <v>42</v>
      </c>
      <c r="F10" s="33"/>
      <c r="G10" s="32">
        <v>17</v>
      </c>
      <c r="H10" s="34">
        <v>40.476190476190474</v>
      </c>
      <c r="I10" s="33"/>
      <c r="J10" s="32">
        <v>25</v>
      </c>
      <c r="K10" s="34">
        <v>59.523809523809526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97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166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42</v>
      </c>
      <c r="F5" s="115"/>
      <c r="G5" s="14">
        <f>SUM(G6:G10)</f>
        <v>20</v>
      </c>
      <c r="H5" s="116">
        <f aca="true" t="shared" si="1" ref="H5:H10">_xlfn.IFERROR((G5/E5)*100,"--")</f>
        <v>47.61904761904761</v>
      </c>
      <c r="I5" s="115"/>
      <c r="J5" s="14">
        <f>SUM(J6:J10)</f>
        <v>22</v>
      </c>
      <c r="K5" s="116">
        <f aca="true" t="shared" si="2" ref="K5:K10">_xlfn.IFERROR((J5/E5)*100,"--")</f>
        <v>52.38095238095239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5</v>
      </c>
      <c r="F6" s="118"/>
      <c r="G6" s="20">
        <v>2</v>
      </c>
      <c r="H6" s="119">
        <f t="shared" si="1"/>
        <v>40</v>
      </c>
      <c r="I6" s="118"/>
      <c r="J6" s="20">
        <v>3</v>
      </c>
      <c r="K6" s="119">
        <f t="shared" si="2"/>
        <v>60</v>
      </c>
    </row>
    <row r="7" spans="1:11" ht="42" customHeight="1">
      <c r="A7" s="120" t="s">
        <v>10</v>
      </c>
      <c r="B7" s="120"/>
      <c r="C7" s="136"/>
      <c r="D7" s="117"/>
      <c r="E7" s="20">
        <f t="shared" si="0"/>
        <v>30</v>
      </c>
      <c r="F7" s="118"/>
      <c r="G7" s="20">
        <v>14</v>
      </c>
      <c r="H7" s="119">
        <f t="shared" si="1"/>
        <v>46.666666666666664</v>
      </c>
      <c r="I7" s="118"/>
      <c r="J7" s="20">
        <v>16</v>
      </c>
      <c r="K7" s="119">
        <f t="shared" si="2"/>
        <v>53.333333333333336</v>
      </c>
    </row>
    <row r="8" spans="1:11" ht="42" customHeight="1">
      <c r="A8" s="120" t="s">
        <v>11</v>
      </c>
      <c r="B8" s="120"/>
      <c r="C8" s="136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7</v>
      </c>
      <c r="F10" s="130"/>
      <c r="G10" s="32">
        <v>4</v>
      </c>
      <c r="H10" s="131">
        <f t="shared" si="1"/>
        <v>57.14285714285714</v>
      </c>
      <c r="I10" s="130"/>
      <c r="J10" s="32">
        <v>3</v>
      </c>
      <c r="K10" s="131">
        <f t="shared" si="2"/>
        <v>42.857142857142854</v>
      </c>
    </row>
    <row r="11" spans="1:2" s="133" customFormat="1" ht="19.5" customHeight="1">
      <c r="A11" s="132" t="s">
        <v>14</v>
      </c>
      <c r="B11" s="132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工作表47"/>
  <dimension ref="A1:M11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67</v>
      </c>
      <c r="F5" s="17"/>
      <c r="G5" s="39">
        <f>SUM(G6:G10)</f>
        <v>41</v>
      </c>
      <c r="H5" s="16">
        <f aca="true" t="shared" si="1" ref="H5:H10">_xlfn.IFERROR((G5/E5)*100,"--")</f>
        <v>61.19402985074627</v>
      </c>
      <c r="I5" s="17"/>
      <c r="J5" s="39">
        <f>SUM(J6:J10)</f>
        <v>26</v>
      </c>
      <c r="K5" s="16">
        <f aca="true" t="shared" si="2" ref="K5:K10">_xlfn.IFERROR((J5/E5)*100,"--")</f>
        <v>38.80597014925373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5</v>
      </c>
      <c r="F7" s="40"/>
      <c r="G7" s="20">
        <v>3</v>
      </c>
      <c r="H7" s="22">
        <f t="shared" si="1"/>
        <v>60</v>
      </c>
      <c r="I7" s="40"/>
      <c r="J7" s="20">
        <v>2</v>
      </c>
      <c r="K7" s="22">
        <f t="shared" si="2"/>
        <v>40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3</v>
      </c>
      <c r="F8" s="40"/>
      <c r="G8" s="20">
        <v>1</v>
      </c>
      <c r="H8" s="22">
        <f t="shared" si="1"/>
        <v>33.33333333333333</v>
      </c>
      <c r="I8" s="40"/>
      <c r="J8" s="20">
        <v>2</v>
      </c>
      <c r="K8" s="22">
        <f t="shared" si="2"/>
        <v>66.66666666666666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59</v>
      </c>
      <c r="F10" s="33"/>
      <c r="G10" s="32">
        <v>37</v>
      </c>
      <c r="H10" s="34">
        <f t="shared" si="1"/>
        <v>62.71186440677966</v>
      </c>
      <c r="I10" s="33"/>
      <c r="J10" s="32">
        <v>22</v>
      </c>
      <c r="K10" s="34">
        <f t="shared" si="2"/>
        <v>37.28813559322034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工作表48"/>
  <dimension ref="A1:M11"/>
  <sheetViews>
    <sheetView zoomScalePageLayoutView="0" workbookViewId="0" topLeftCell="A1">
      <selection activeCell="N4" sqref="N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28</v>
      </c>
      <c r="F5" s="17"/>
      <c r="G5" s="39">
        <f>SUM(G6:G10)</f>
        <v>21</v>
      </c>
      <c r="H5" s="16">
        <f aca="true" t="shared" si="1" ref="H5:H10">_xlfn.IFERROR((G5/E5)*100,"--")</f>
        <v>75</v>
      </c>
      <c r="I5" s="17"/>
      <c r="J5" s="39">
        <f>SUM(J6:J10)</f>
        <v>7</v>
      </c>
      <c r="K5" s="16">
        <f aca="true" t="shared" si="2" ref="K5:K10">_xlfn.IFERROR((J5/E5)*100,"--")</f>
        <v>25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10</v>
      </c>
      <c r="F8" s="40"/>
      <c r="G8" s="20">
        <v>7</v>
      </c>
      <c r="H8" s="22">
        <f t="shared" si="1"/>
        <v>70</v>
      </c>
      <c r="I8" s="40"/>
      <c r="J8" s="20">
        <v>3</v>
      </c>
      <c r="K8" s="22">
        <f t="shared" si="2"/>
        <v>30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18</v>
      </c>
      <c r="F9" s="27"/>
      <c r="G9" s="20">
        <v>14</v>
      </c>
      <c r="H9" s="22">
        <f t="shared" si="1"/>
        <v>77.77777777777779</v>
      </c>
      <c r="I9" s="27"/>
      <c r="J9" s="20">
        <v>4</v>
      </c>
      <c r="K9" s="22">
        <f t="shared" si="2"/>
        <v>22.22222222222222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工作表49"/>
  <dimension ref="A1:M12"/>
  <sheetViews>
    <sheetView zoomScalePageLayoutView="0" workbookViewId="0" topLeftCell="A1">
      <selection activeCell="N4" sqref="N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48</v>
      </c>
      <c r="F5" s="17"/>
      <c r="G5" s="39">
        <f>SUM(G6:G10)</f>
        <v>21</v>
      </c>
      <c r="H5" s="16">
        <f aca="true" t="shared" si="1" ref="H5:H10">_xlfn.IFERROR((G5/E5)*100,"--")</f>
        <v>43.75</v>
      </c>
      <c r="I5" s="17"/>
      <c r="J5" s="39">
        <f>SUM(J6:J10)</f>
        <v>27</v>
      </c>
      <c r="K5" s="16">
        <f aca="true" t="shared" si="2" ref="K5:K10">_xlfn.IFERROR((J5/E5)*100,"--")</f>
        <v>56.25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6</v>
      </c>
      <c r="F6" s="40"/>
      <c r="G6" s="20">
        <v>2</v>
      </c>
      <c r="H6" s="22">
        <f t="shared" si="1"/>
        <v>33.33333333333333</v>
      </c>
      <c r="I6" s="40"/>
      <c r="J6" s="20">
        <v>4</v>
      </c>
      <c r="K6" s="22">
        <f t="shared" si="2"/>
        <v>66.66666666666666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32</v>
      </c>
      <c r="F7" s="40"/>
      <c r="G7" s="20">
        <v>14</v>
      </c>
      <c r="H7" s="22">
        <f t="shared" si="1"/>
        <v>43.75</v>
      </c>
      <c r="I7" s="40"/>
      <c r="J7" s="20">
        <v>18</v>
      </c>
      <c r="K7" s="22">
        <f t="shared" si="2"/>
        <v>56.25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10</v>
      </c>
      <c r="F10" s="33"/>
      <c r="G10" s="32">
        <v>5</v>
      </c>
      <c r="H10" s="34">
        <f t="shared" si="1"/>
        <v>50</v>
      </c>
      <c r="I10" s="33"/>
      <c r="J10" s="32">
        <v>5</v>
      </c>
      <c r="K10" s="34">
        <f t="shared" si="2"/>
        <v>50</v>
      </c>
    </row>
    <row r="11" spans="1:2" s="36" customFormat="1" ht="19.5" customHeight="1">
      <c r="A11" s="35" t="s">
        <v>14</v>
      </c>
      <c r="B11" s="35"/>
    </row>
    <row r="12" ht="16.5">
      <c r="A12" s="71" t="s">
        <v>78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工作表50"/>
  <dimension ref="A1:M12"/>
  <sheetViews>
    <sheetView zoomScalePageLayoutView="0" workbookViewId="0" topLeftCell="A1">
      <selection activeCell="N4" sqref="N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25</v>
      </c>
      <c r="F5" s="17"/>
      <c r="G5" s="39">
        <f>SUM(G6:G10)</f>
        <v>15</v>
      </c>
      <c r="H5" s="16">
        <f aca="true" t="shared" si="1" ref="H5:H10">_xlfn.IFERROR((G5/E5)*100,"--")</f>
        <v>60</v>
      </c>
      <c r="I5" s="17"/>
      <c r="J5" s="39">
        <f>SUM(J6:J10)</f>
        <v>10</v>
      </c>
      <c r="K5" s="16">
        <f aca="true" t="shared" si="2" ref="K5:K10">_xlfn.IFERROR((J5/E5)*100,"--")</f>
        <v>40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7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77"/>
      <c r="D8" s="19"/>
      <c r="E8" s="20">
        <f t="shared" si="0"/>
        <v>12</v>
      </c>
      <c r="F8" s="40"/>
      <c r="G8" s="20">
        <v>9</v>
      </c>
      <c r="H8" s="22">
        <f t="shared" si="1"/>
        <v>75</v>
      </c>
      <c r="I8" s="40"/>
      <c r="J8" s="20">
        <v>3</v>
      </c>
      <c r="K8" s="22">
        <f t="shared" si="2"/>
        <v>25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4</v>
      </c>
      <c r="F9" s="27"/>
      <c r="G9" s="20">
        <v>1</v>
      </c>
      <c r="H9" s="22">
        <f t="shared" si="1"/>
        <v>25</v>
      </c>
      <c r="I9" s="27"/>
      <c r="J9" s="20">
        <v>3</v>
      </c>
      <c r="K9" s="22">
        <f t="shared" si="2"/>
        <v>75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9</v>
      </c>
      <c r="F10" s="33"/>
      <c r="G10" s="32">
        <v>5</v>
      </c>
      <c r="H10" s="34">
        <f t="shared" si="1"/>
        <v>55.55555555555556</v>
      </c>
      <c r="I10" s="33"/>
      <c r="J10" s="32">
        <v>4</v>
      </c>
      <c r="K10" s="34">
        <f t="shared" si="2"/>
        <v>44.44444444444444</v>
      </c>
    </row>
    <row r="11" spans="1:2" s="36" customFormat="1" ht="19.5" customHeight="1">
      <c r="A11" s="35" t="s">
        <v>14</v>
      </c>
      <c r="B11" s="35"/>
    </row>
    <row r="12" ht="16.5">
      <c r="A12" s="71" t="s">
        <v>80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22</v>
      </c>
      <c r="F5" s="17"/>
      <c r="G5" s="39">
        <v>16</v>
      </c>
      <c r="H5" s="16">
        <v>72.72727272727273</v>
      </c>
      <c r="I5" s="17"/>
      <c r="J5" s="39">
        <v>6</v>
      </c>
      <c r="K5" s="16">
        <v>27.27272727272727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5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5"/>
      <c r="D8" s="19"/>
      <c r="E8" s="20">
        <v>12</v>
      </c>
      <c r="F8" s="40"/>
      <c r="G8" s="20">
        <v>8</v>
      </c>
      <c r="H8" s="22">
        <v>66.66666666666666</v>
      </c>
      <c r="I8" s="40"/>
      <c r="J8" s="20">
        <v>4</v>
      </c>
      <c r="K8" s="22">
        <v>33.33333333333333</v>
      </c>
    </row>
    <row r="9" spans="1:11" ht="42" customHeight="1">
      <c r="A9" s="24" t="s">
        <v>12</v>
      </c>
      <c r="B9" s="25"/>
      <c r="C9" s="25"/>
      <c r="D9" s="26"/>
      <c r="E9" s="20">
        <v>10</v>
      </c>
      <c r="F9" s="27"/>
      <c r="G9" s="20">
        <v>8</v>
      </c>
      <c r="H9" s="22">
        <v>80</v>
      </c>
      <c r="I9" s="27"/>
      <c r="J9" s="20">
        <v>2</v>
      </c>
      <c r="K9" s="22">
        <v>20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6" sqref="A6:C6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23</v>
      </c>
      <c r="F5" s="17"/>
      <c r="G5" s="39">
        <f>SUM(G6:G10)</f>
        <v>16</v>
      </c>
      <c r="H5" s="16">
        <f aca="true" t="shared" si="1" ref="H5:H10">_xlfn.IFERROR((G5/E5)*100,"--")</f>
        <v>69.56521739130434</v>
      </c>
      <c r="I5" s="17"/>
      <c r="J5" s="39">
        <f>SUM(J6:J10)</f>
        <v>7</v>
      </c>
      <c r="K5" s="16">
        <f aca="true" t="shared" si="2" ref="K5:K10">_xlfn.IFERROR((J5/E5)*100,"--")</f>
        <v>30.434782608695656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3</v>
      </c>
      <c r="F6" s="40"/>
      <c r="G6" s="20">
        <v>2</v>
      </c>
      <c r="H6" s="22">
        <f t="shared" si="1"/>
        <v>66.66666666666666</v>
      </c>
      <c r="I6" s="40"/>
      <c r="J6" s="20">
        <v>1</v>
      </c>
      <c r="K6" s="22">
        <f t="shared" si="2"/>
        <v>33.33333333333333</v>
      </c>
    </row>
    <row r="7" spans="1:11" ht="42" customHeight="1">
      <c r="A7" s="23" t="s">
        <v>10</v>
      </c>
      <c r="B7" s="23"/>
      <c r="C7" s="74"/>
      <c r="D7" s="19"/>
      <c r="E7" s="20">
        <f t="shared" si="0"/>
        <v>7</v>
      </c>
      <c r="F7" s="40"/>
      <c r="G7" s="20">
        <v>5</v>
      </c>
      <c r="H7" s="22">
        <f t="shared" si="1"/>
        <v>71.42857142857143</v>
      </c>
      <c r="I7" s="40"/>
      <c r="J7" s="20">
        <v>2</v>
      </c>
      <c r="K7" s="22">
        <f t="shared" si="2"/>
        <v>28.57142857142857</v>
      </c>
    </row>
    <row r="8" spans="1:11" ht="42" customHeight="1">
      <c r="A8" s="23" t="s">
        <v>11</v>
      </c>
      <c r="B8" s="23"/>
      <c r="C8" s="74"/>
      <c r="D8" s="19"/>
      <c r="E8" s="20">
        <f t="shared" si="0"/>
        <v>2</v>
      </c>
      <c r="F8" s="40"/>
      <c r="G8" s="20">
        <v>2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11</v>
      </c>
      <c r="F9" s="27"/>
      <c r="G9" s="20">
        <v>7</v>
      </c>
      <c r="H9" s="22">
        <f t="shared" si="1"/>
        <v>63.63636363636363</v>
      </c>
      <c r="I9" s="27"/>
      <c r="J9" s="69">
        <v>4</v>
      </c>
      <c r="K9" s="22">
        <f t="shared" si="2"/>
        <v>36.36363636363637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70"/>
      <c r="H10" s="34" t="str">
        <f t="shared" si="1"/>
        <v>--</v>
      </c>
      <c r="I10" s="33"/>
      <c r="J10" s="70"/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49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72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46</v>
      </c>
      <c r="F5" s="17"/>
      <c r="G5" s="76">
        <f>SUM(G6:G10)</f>
        <v>28</v>
      </c>
      <c r="H5" s="16">
        <f aca="true" t="shared" si="0" ref="H5:H10">_xlfn.IFERROR((G5/E5)*100,"--")</f>
        <v>60.86956521739131</v>
      </c>
      <c r="I5" s="17"/>
      <c r="J5" s="76">
        <f>SUM(J6:J10)</f>
        <v>18</v>
      </c>
      <c r="K5" s="16">
        <f aca="true" t="shared" si="1" ref="K5:K10">_xlfn.IFERROR((J5/E5)*100,"--")</f>
        <v>39.130434782608695</v>
      </c>
    </row>
    <row r="6" spans="1:11" ht="42" customHeight="1">
      <c r="A6" s="146" t="s">
        <v>9</v>
      </c>
      <c r="B6" s="146"/>
      <c r="C6" s="146"/>
      <c r="D6" s="19"/>
      <c r="E6" s="44">
        <f>SUM(G6+J6)</f>
        <v>0</v>
      </c>
      <c r="F6" s="21"/>
      <c r="G6" s="20">
        <v>0</v>
      </c>
      <c r="H6" s="22" t="str">
        <f t="shared" si="0"/>
        <v>--</v>
      </c>
      <c r="I6" s="21"/>
      <c r="J6" s="20">
        <v>0</v>
      </c>
      <c r="K6" s="22" t="str">
        <f t="shared" si="1"/>
        <v>--</v>
      </c>
    </row>
    <row r="7" spans="1:11" ht="42" customHeight="1">
      <c r="A7" s="23" t="s">
        <v>10</v>
      </c>
      <c r="B7" s="23"/>
      <c r="C7" s="74"/>
      <c r="D7" s="19"/>
      <c r="E7" s="44">
        <f>SUM(G7+J7)</f>
        <v>0</v>
      </c>
      <c r="F7" s="21"/>
      <c r="G7" s="20">
        <v>0</v>
      </c>
      <c r="H7" s="22" t="str">
        <f t="shared" si="0"/>
        <v>--</v>
      </c>
      <c r="I7" s="21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74"/>
      <c r="D8" s="19"/>
      <c r="E8" s="44">
        <f>SUM(G8+J8)</f>
        <v>18</v>
      </c>
      <c r="F8" s="21"/>
      <c r="G8" s="20">
        <v>10</v>
      </c>
      <c r="H8" s="22">
        <f t="shared" si="0"/>
        <v>55.55555555555556</v>
      </c>
      <c r="I8" s="21"/>
      <c r="J8" s="20">
        <v>8</v>
      </c>
      <c r="K8" s="22">
        <f t="shared" si="1"/>
        <v>44.44444444444444</v>
      </c>
    </row>
    <row r="9" spans="1:11" ht="42" customHeight="1">
      <c r="A9" s="24" t="s">
        <v>12</v>
      </c>
      <c r="B9" s="25"/>
      <c r="C9" s="25"/>
      <c r="D9" s="26"/>
      <c r="E9" s="44">
        <f>SUM(G9+J9)</f>
        <v>24</v>
      </c>
      <c r="F9" s="27"/>
      <c r="G9" s="20">
        <v>15</v>
      </c>
      <c r="H9" s="22">
        <f t="shared" si="0"/>
        <v>62.5</v>
      </c>
      <c r="I9" s="27"/>
      <c r="J9" s="20">
        <v>9</v>
      </c>
      <c r="K9" s="22">
        <f t="shared" si="1"/>
        <v>37.5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4</v>
      </c>
      <c r="F10" s="33"/>
      <c r="G10" s="32">
        <v>3</v>
      </c>
      <c r="H10" s="34">
        <f t="shared" si="0"/>
        <v>75</v>
      </c>
      <c r="I10" s="33"/>
      <c r="J10" s="32">
        <v>1</v>
      </c>
      <c r="K10" s="34">
        <f t="shared" si="1"/>
        <v>25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86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v>504</v>
      </c>
      <c r="F5" s="15"/>
      <c r="G5" s="14">
        <v>248</v>
      </c>
      <c r="H5" s="16">
        <v>49.2063492063492</v>
      </c>
      <c r="I5" s="17"/>
      <c r="J5" s="14">
        <v>256</v>
      </c>
      <c r="K5" s="16">
        <v>50.79365079365079</v>
      </c>
    </row>
    <row r="6" spans="1:11" ht="42" customHeight="1">
      <c r="A6" s="146" t="s">
        <v>9</v>
      </c>
      <c r="B6" s="146"/>
      <c r="C6" s="146"/>
      <c r="D6" s="19"/>
      <c r="E6" s="20">
        <v>22</v>
      </c>
      <c r="F6" s="21"/>
      <c r="G6" s="20">
        <v>6</v>
      </c>
      <c r="H6" s="22">
        <v>27.27272727272727</v>
      </c>
      <c r="I6" s="21"/>
      <c r="J6" s="20">
        <v>16</v>
      </c>
      <c r="K6" s="22">
        <v>72.72727272727273</v>
      </c>
    </row>
    <row r="7" spans="1:11" ht="42" customHeight="1">
      <c r="A7" s="23" t="s">
        <v>10</v>
      </c>
      <c r="B7" s="23"/>
      <c r="C7" s="73"/>
      <c r="D7" s="19"/>
      <c r="E7" s="20">
        <v>48</v>
      </c>
      <c r="F7" s="21"/>
      <c r="G7" s="20">
        <v>22</v>
      </c>
      <c r="H7" s="22">
        <v>45.83333333333333</v>
      </c>
      <c r="I7" s="21"/>
      <c r="J7" s="20">
        <v>26</v>
      </c>
      <c r="K7" s="22">
        <v>54.166666666666664</v>
      </c>
    </row>
    <row r="8" spans="1:11" ht="42" customHeight="1">
      <c r="A8" s="23" t="s">
        <v>11</v>
      </c>
      <c r="B8" s="23"/>
      <c r="C8" s="73"/>
      <c r="D8" s="19"/>
      <c r="E8" s="20">
        <v>29</v>
      </c>
      <c r="F8" s="21"/>
      <c r="G8" s="20">
        <v>20</v>
      </c>
      <c r="H8" s="22">
        <v>68.96551724137932</v>
      </c>
      <c r="I8" s="21"/>
      <c r="J8" s="20">
        <v>9</v>
      </c>
      <c r="K8" s="22">
        <v>31.03448275862069</v>
      </c>
    </row>
    <row r="9" spans="1:11" ht="42" customHeight="1">
      <c r="A9" s="24" t="s">
        <v>12</v>
      </c>
      <c r="B9" s="25"/>
      <c r="C9" s="25"/>
      <c r="D9" s="26"/>
      <c r="E9" s="20">
        <v>99</v>
      </c>
      <c r="F9" s="27"/>
      <c r="G9" s="20">
        <v>64</v>
      </c>
      <c r="H9" s="22">
        <v>64.64646464646465</v>
      </c>
      <c r="I9" s="27"/>
      <c r="J9" s="20">
        <v>35</v>
      </c>
      <c r="K9" s="22">
        <v>35.35353535353536</v>
      </c>
    </row>
    <row r="10" spans="1:11" ht="42" customHeight="1">
      <c r="A10" s="28" t="s">
        <v>13</v>
      </c>
      <c r="B10" s="29"/>
      <c r="C10" s="30"/>
      <c r="D10" s="31"/>
      <c r="E10" s="32">
        <v>306</v>
      </c>
      <c r="F10" s="33"/>
      <c r="G10" s="32">
        <v>136</v>
      </c>
      <c r="H10" s="34">
        <v>44.44444444444444</v>
      </c>
      <c r="I10" s="33"/>
      <c r="J10" s="32">
        <v>170</v>
      </c>
      <c r="K10" s="34">
        <v>55.55555555555556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工作表29"/>
  <dimension ref="A1:M11"/>
  <sheetViews>
    <sheetView zoomScalePageLayoutView="0" workbookViewId="0" topLeftCell="A1">
      <selection activeCell="C14" sqref="C1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60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/>
      <c r="H6" s="22" t="str">
        <f t="shared" si="1"/>
        <v>--</v>
      </c>
      <c r="I6" s="40"/>
      <c r="J6" s="20"/>
      <c r="K6" s="22" t="str">
        <f t="shared" si="2"/>
        <v>--</v>
      </c>
    </row>
    <row r="7" spans="1:11" ht="42" customHeight="1">
      <c r="A7" s="23" t="s">
        <v>10</v>
      </c>
      <c r="B7" s="23"/>
      <c r="C7" s="66"/>
      <c r="D7" s="19"/>
      <c r="E7" s="20">
        <f t="shared" si="0"/>
        <v>0</v>
      </c>
      <c r="F7" s="40"/>
      <c r="G7" s="20"/>
      <c r="H7" s="22" t="str">
        <f t="shared" si="1"/>
        <v>--</v>
      </c>
      <c r="I7" s="40"/>
      <c r="J7" s="20"/>
      <c r="K7" s="22" t="str">
        <f t="shared" si="2"/>
        <v>--</v>
      </c>
    </row>
    <row r="8" spans="1:11" ht="42" customHeight="1">
      <c r="A8" s="23" t="s">
        <v>11</v>
      </c>
      <c r="B8" s="23"/>
      <c r="C8" s="66"/>
      <c r="D8" s="19"/>
      <c r="E8" s="20">
        <f t="shared" si="0"/>
        <v>0</v>
      </c>
      <c r="F8" s="40"/>
      <c r="G8" s="20"/>
      <c r="H8" s="22" t="str">
        <f t="shared" si="1"/>
        <v>--</v>
      </c>
      <c r="I8" s="40"/>
      <c r="J8" s="20"/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/>
      <c r="H9" s="22" t="str">
        <f t="shared" si="1"/>
        <v>--</v>
      </c>
      <c r="I9" s="27"/>
      <c r="J9" s="20"/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/>
      <c r="H10" s="34" t="str">
        <f t="shared" si="1"/>
        <v>--</v>
      </c>
      <c r="I10" s="33"/>
      <c r="J10" s="32"/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工作表30"/>
  <dimension ref="A1:M11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71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86</v>
      </c>
      <c r="F5" s="17"/>
      <c r="G5" s="39">
        <v>35</v>
      </c>
      <c r="H5" s="16">
        <v>40.69767441860465</v>
      </c>
      <c r="I5" s="17"/>
      <c r="J5" s="39">
        <v>51</v>
      </c>
      <c r="K5" s="16">
        <v>59.30232558139535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72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72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34</v>
      </c>
      <c r="F9" s="27"/>
      <c r="G9" s="20">
        <v>16</v>
      </c>
      <c r="H9" s="22">
        <v>47.05882352941176</v>
      </c>
      <c r="I9" s="27"/>
      <c r="J9" s="20">
        <v>18</v>
      </c>
      <c r="K9" s="22">
        <v>52.94117647058824</v>
      </c>
    </row>
    <row r="10" spans="1:11" ht="42" customHeight="1">
      <c r="A10" s="28" t="s">
        <v>13</v>
      </c>
      <c r="B10" s="29"/>
      <c r="C10" s="30"/>
      <c r="D10" s="31"/>
      <c r="E10" s="32">
        <v>52</v>
      </c>
      <c r="F10" s="33"/>
      <c r="G10" s="32">
        <v>19</v>
      </c>
      <c r="H10" s="34">
        <v>36.53846153846153</v>
      </c>
      <c r="I10" s="33"/>
      <c r="J10" s="32">
        <v>33</v>
      </c>
      <c r="K10" s="34">
        <v>63.46153846153846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98"/>
  <dimension ref="A1:M1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164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94</v>
      </c>
      <c r="F5" s="115"/>
      <c r="G5" s="14">
        <f>SUM(G6:G10)</f>
        <v>48</v>
      </c>
      <c r="H5" s="116">
        <f aca="true" t="shared" si="1" ref="H5:H10">_xlfn.IFERROR((G5/E5)*100,"--")</f>
        <v>51.06382978723404</v>
      </c>
      <c r="I5" s="115"/>
      <c r="J5" s="14">
        <f>SUM(J6:J10)</f>
        <v>46</v>
      </c>
      <c r="K5" s="116">
        <f aca="true" t="shared" si="2" ref="K5:K10">_xlfn.IFERROR((J5/E5)*100,"--")</f>
        <v>48.93617021276596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42</v>
      </c>
      <c r="F6" s="118"/>
      <c r="G6" s="20">
        <v>20</v>
      </c>
      <c r="H6" s="119">
        <f t="shared" si="1"/>
        <v>47.61904761904761</v>
      </c>
      <c r="I6" s="118"/>
      <c r="J6" s="20">
        <v>22</v>
      </c>
      <c r="K6" s="119">
        <f t="shared" si="2"/>
        <v>52.38095238095239</v>
      </c>
    </row>
    <row r="7" spans="1:11" ht="42" customHeight="1">
      <c r="A7" s="120" t="s">
        <v>10</v>
      </c>
      <c r="B7" s="120"/>
      <c r="C7" s="135"/>
      <c r="D7" s="117"/>
      <c r="E7" s="20">
        <f t="shared" si="0"/>
        <v>25</v>
      </c>
      <c r="F7" s="118"/>
      <c r="G7" s="20">
        <v>13</v>
      </c>
      <c r="H7" s="119">
        <f t="shared" si="1"/>
        <v>52</v>
      </c>
      <c r="I7" s="118"/>
      <c r="J7" s="20">
        <v>12</v>
      </c>
      <c r="K7" s="119">
        <f t="shared" si="2"/>
        <v>48</v>
      </c>
    </row>
    <row r="8" spans="1:11" ht="42" customHeight="1">
      <c r="A8" s="120" t="s">
        <v>11</v>
      </c>
      <c r="B8" s="120"/>
      <c r="C8" s="135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27</v>
      </c>
      <c r="F10" s="130"/>
      <c r="G10" s="32">
        <v>15</v>
      </c>
      <c r="H10" s="131">
        <f t="shared" si="1"/>
        <v>55.55555555555556</v>
      </c>
      <c r="I10" s="130"/>
      <c r="J10" s="32">
        <v>12</v>
      </c>
      <c r="K10" s="131">
        <f t="shared" si="2"/>
        <v>44.44444444444444</v>
      </c>
    </row>
    <row r="11" spans="1:2" s="133" customFormat="1" ht="19.5" customHeight="1">
      <c r="A11" s="132" t="s">
        <v>14</v>
      </c>
      <c r="B11" s="132"/>
    </row>
    <row r="12" ht="16.5">
      <c r="A12" s="87" t="s">
        <v>119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工作表31"/>
  <dimension ref="A1:M11"/>
  <sheetViews>
    <sheetView zoomScalePageLayoutView="0" workbookViewId="0" topLeftCell="A1">
      <selection activeCell="N9" sqref="N9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59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62</v>
      </c>
      <c r="F5" s="17"/>
      <c r="G5" s="39">
        <v>29</v>
      </c>
      <c r="H5" s="16">
        <v>46.774193548387096</v>
      </c>
      <c r="I5" s="17"/>
      <c r="J5" s="39">
        <v>33</v>
      </c>
      <c r="K5" s="16">
        <v>53.2258064516129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5</v>
      </c>
      <c r="F8" s="40"/>
      <c r="G8" s="20">
        <v>4</v>
      </c>
      <c r="H8" s="22">
        <v>80</v>
      </c>
      <c r="I8" s="40"/>
      <c r="J8" s="20">
        <v>1</v>
      </c>
      <c r="K8" s="22">
        <v>20</v>
      </c>
    </row>
    <row r="9" spans="1:11" ht="42" customHeight="1">
      <c r="A9" s="24" t="s">
        <v>12</v>
      </c>
      <c r="B9" s="25"/>
      <c r="C9" s="25"/>
      <c r="D9" s="26"/>
      <c r="E9" s="20">
        <v>4</v>
      </c>
      <c r="F9" s="27"/>
      <c r="G9" s="20">
        <v>3</v>
      </c>
      <c r="H9" s="22">
        <v>75</v>
      </c>
      <c r="I9" s="27"/>
      <c r="J9" s="20">
        <v>1</v>
      </c>
      <c r="K9" s="22">
        <v>25</v>
      </c>
    </row>
    <row r="10" spans="1:11" ht="42" customHeight="1">
      <c r="A10" s="28" t="s">
        <v>13</v>
      </c>
      <c r="B10" s="29"/>
      <c r="C10" s="30"/>
      <c r="D10" s="31"/>
      <c r="E10" s="32">
        <v>53</v>
      </c>
      <c r="F10" s="33"/>
      <c r="G10" s="32">
        <v>22</v>
      </c>
      <c r="H10" s="34">
        <v>41.509433962264154</v>
      </c>
      <c r="I10" s="33"/>
      <c r="J10" s="32">
        <v>31</v>
      </c>
      <c r="K10" s="34">
        <v>58.490566037735846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工作表32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58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10</v>
      </c>
      <c r="F5" s="17"/>
      <c r="G5" s="39">
        <v>7</v>
      </c>
      <c r="H5" s="16">
        <v>70</v>
      </c>
      <c r="I5" s="17"/>
      <c r="J5" s="39">
        <v>3</v>
      </c>
      <c r="K5" s="16">
        <v>30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5</v>
      </c>
      <c r="F8" s="40"/>
      <c r="G8" s="20">
        <v>3</v>
      </c>
      <c r="H8" s="22">
        <v>60</v>
      </c>
      <c r="I8" s="40"/>
      <c r="J8" s="20">
        <v>2</v>
      </c>
      <c r="K8" s="22">
        <v>40</v>
      </c>
    </row>
    <row r="9" spans="1:11" ht="42" customHeight="1">
      <c r="A9" s="24" t="s">
        <v>12</v>
      </c>
      <c r="B9" s="25"/>
      <c r="C9" s="25"/>
      <c r="D9" s="26"/>
      <c r="E9" s="20">
        <v>5</v>
      </c>
      <c r="F9" s="27"/>
      <c r="G9" s="20">
        <v>4</v>
      </c>
      <c r="H9" s="22">
        <v>80</v>
      </c>
      <c r="I9" s="27"/>
      <c r="J9" s="20">
        <v>1</v>
      </c>
      <c r="K9" s="22">
        <v>20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工作表33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57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244</v>
      </c>
      <c r="F5" s="17"/>
      <c r="G5" s="39">
        <v>127</v>
      </c>
      <c r="H5" s="16">
        <v>52.04918032786885</v>
      </c>
      <c r="I5" s="17"/>
      <c r="J5" s="39">
        <v>117</v>
      </c>
      <c r="K5" s="16">
        <v>47.950819672131146</v>
      </c>
    </row>
    <row r="6" spans="1:11" ht="42" customHeight="1">
      <c r="A6" s="146" t="s">
        <v>9</v>
      </c>
      <c r="B6" s="146"/>
      <c r="C6" s="146"/>
      <c r="D6" s="19"/>
      <c r="E6" s="20">
        <v>2</v>
      </c>
      <c r="F6" s="40"/>
      <c r="G6" s="20">
        <v>0</v>
      </c>
      <c r="H6" s="22">
        <v>0</v>
      </c>
      <c r="I6" s="40"/>
      <c r="J6" s="20">
        <v>2</v>
      </c>
      <c r="K6" s="22">
        <v>100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19</v>
      </c>
      <c r="F8" s="40"/>
      <c r="G8" s="20">
        <v>13</v>
      </c>
      <c r="H8" s="22">
        <v>68.42105263157895</v>
      </c>
      <c r="I8" s="40"/>
      <c r="J8" s="20">
        <v>6</v>
      </c>
      <c r="K8" s="22">
        <v>31.57894736842105</v>
      </c>
    </row>
    <row r="9" spans="1:11" ht="42" customHeight="1">
      <c r="A9" s="24" t="s">
        <v>12</v>
      </c>
      <c r="B9" s="25"/>
      <c r="C9" s="25"/>
      <c r="D9" s="26"/>
      <c r="E9" s="20">
        <v>28</v>
      </c>
      <c r="F9" s="27"/>
      <c r="G9" s="20">
        <v>21</v>
      </c>
      <c r="H9" s="22">
        <v>75</v>
      </c>
      <c r="I9" s="27"/>
      <c r="J9" s="20">
        <v>7</v>
      </c>
      <c r="K9" s="22">
        <v>25</v>
      </c>
    </row>
    <row r="10" spans="1:11" ht="42" customHeight="1">
      <c r="A10" s="28" t="s">
        <v>13</v>
      </c>
      <c r="B10" s="29"/>
      <c r="C10" s="30"/>
      <c r="D10" s="31"/>
      <c r="E10" s="32">
        <v>195</v>
      </c>
      <c r="F10" s="33"/>
      <c r="G10" s="32">
        <v>93</v>
      </c>
      <c r="H10" s="34">
        <v>47.69230769230769</v>
      </c>
      <c r="I10" s="33"/>
      <c r="J10" s="32">
        <v>102</v>
      </c>
      <c r="K10" s="34">
        <v>52.307692307692314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工作表34"/>
  <dimension ref="A1:M11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56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v>22</v>
      </c>
      <c r="F5" s="17"/>
      <c r="G5" s="39">
        <v>17</v>
      </c>
      <c r="H5" s="16">
        <v>77.27272727272727</v>
      </c>
      <c r="I5" s="17"/>
      <c r="J5" s="39">
        <v>5</v>
      </c>
      <c r="K5" s="16">
        <v>22.727272727272727</v>
      </c>
    </row>
    <row r="6" spans="1:11" ht="42" customHeight="1">
      <c r="A6" s="146" t="s">
        <v>9</v>
      </c>
      <c r="B6" s="146"/>
      <c r="C6" s="146"/>
      <c r="D6" s="19"/>
      <c r="E6" s="20">
        <v>0</v>
      </c>
      <c r="F6" s="40"/>
      <c r="G6" s="20">
        <v>0</v>
      </c>
      <c r="H6" s="22" t="s">
        <v>70</v>
      </c>
      <c r="I6" s="40"/>
      <c r="J6" s="20">
        <v>0</v>
      </c>
      <c r="K6" s="22" t="s">
        <v>70</v>
      </c>
    </row>
    <row r="7" spans="1:11" ht="42" customHeight="1">
      <c r="A7" s="23" t="s">
        <v>10</v>
      </c>
      <c r="B7" s="23"/>
      <c r="C7" s="66"/>
      <c r="D7" s="19"/>
      <c r="E7" s="20">
        <v>0</v>
      </c>
      <c r="F7" s="40"/>
      <c r="G7" s="20">
        <v>0</v>
      </c>
      <c r="H7" s="22" t="s">
        <v>70</v>
      </c>
      <c r="I7" s="40"/>
      <c r="J7" s="20">
        <v>0</v>
      </c>
      <c r="K7" s="22" t="s">
        <v>70</v>
      </c>
    </row>
    <row r="8" spans="1:11" ht="42" customHeight="1">
      <c r="A8" s="23" t="s">
        <v>11</v>
      </c>
      <c r="B8" s="23"/>
      <c r="C8" s="66"/>
      <c r="D8" s="19"/>
      <c r="E8" s="20">
        <v>0</v>
      </c>
      <c r="F8" s="40"/>
      <c r="G8" s="20">
        <v>0</v>
      </c>
      <c r="H8" s="22" t="s">
        <v>70</v>
      </c>
      <c r="I8" s="40"/>
      <c r="J8" s="20">
        <v>0</v>
      </c>
      <c r="K8" s="22" t="s">
        <v>70</v>
      </c>
    </row>
    <row r="9" spans="1:11" ht="42" customHeight="1">
      <c r="A9" s="24" t="s">
        <v>12</v>
      </c>
      <c r="B9" s="25"/>
      <c r="C9" s="25"/>
      <c r="D9" s="26"/>
      <c r="E9" s="20">
        <v>22</v>
      </c>
      <c r="F9" s="27"/>
      <c r="G9" s="20">
        <v>17</v>
      </c>
      <c r="H9" s="22">
        <v>77.27272727272727</v>
      </c>
      <c r="I9" s="27"/>
      <c r="J9" s="20">
        <v>5</v>
      </c>
      <c r="K9" s="22">
        <v>22.727272727272727</v>
      </c>
    </row>
    <row r="10" spans="1:11" ht="42" customHeight="1">
      <c r="A10" s="28" t="s">
        <v>13</v>
      </c>
      <c r="B10" s="29"/>
      <c r="C10" s="30"/>
      <c r="D10" s="31"/>
      <c r="E10" s="32">
        <v>0</v>
      </c>
      <c r="F10" s="33"/>
      <c r="G10" s="32">
        <v>0</v>
      </c>
      <c r="H10" s="34" t="s">
        <v>70</v>
      </c>
      <c r="I10" s="33"/>
      <c r="J10" s="32">
        <v>0</v>
      </c>
      <c r="K10" s="34" t="s"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工作表35"/>
  <dimension ref="A1:M12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55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39">
        <f>SUM(G6:G10)</f>
        <v>27</v>
      </c>
      <c r="H5" s="16">
        <f aca="true" t="shared" si="1" ref="H5:H10">_xlfn.IFERROR((G5/E5)*100,"--")</f>
        <v>42.1875</v>
      </c>
      <c r="I5" s="17"/>
      <c r="J5" s="39">
        <f>SUM(J6:J10)</f>
        <v>37</v>
      </c>
      <c r="K5" s="16">
        <f aca="true" t="shared" si="2" ref="K5:K10">_xlfn.IFERROR((J5/E5)*100,"--")</f>
        <v>57.8125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16</v>
      </c>
      <c r="F6" s="40"/>
      <c r="G6" s="20">
        <v>5</v>
      </c>
      <c r="H6" s="22">
        <f t="shared" si="1"/>
        <v>31.25</v>
      </c>
      <c r="I6" s="40"/>
      <c r="J6" s="20">
        <v>11</v>
      </c>
      <c r="K6" s="22">
        <f t="shared" si="2"/>
        <v>68.75</v>
      </c>
    </row>
    <row r="7" spans="1:11" ht="42" customHeight="1">
      <c r="A7" s="23" t="s">
        <v>10</v>
      </c>
      <c r="B7" s="23"/>
      <c r="C7" s="66"/>
      <c r="D7" s="19"/>
      <c r="E7" s="20">
        <f t="shared" si="0"/>
        <v>48</v>
      </c>
      <c r="F7" s="40"/>
      <c r="G7" s="20">
        <v>22</v>
      </c>
      <c r="H7" s="22">
        <f t="shared" si="1"/>
        <v>45.83333333333333</v>
      </c>
      <c r="I7" s="40"/>
      <c r="J7" s="20">
        <v>26</v>
      </c>
      <c r="K7" s="22">
        <f t="shared" si="2"/>
        <v>54.166666666666664</v>
      </c>
    </row>
    <row r="8" spans="1:11" ht="42" customHeight="1">
      <c r="A8" s="23" t="s">
        <v>11</v>
      </c>
      <c r="B8" s="23"/>
      <c r="C8" s="66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工作表36"/>
  <dimension ref="A1:M12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54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/>
      <c r="H6" s="22" t="str">
        <f t="shared" si="1"/>
        <v>--</v>
      </c>
      <c r="I6" s="40"/>
      <c r="J6" s="20"/>
      <c r="K6" s="22" t="str">
        <f t="shared" si="2"/>
        <v>--</v>
      </c>
    </row>
    <row r="7" spans="1:11" ht="42" customHeight="1">
      <c r="A7" s="23" t="s">
        <v>10</v>
      </c>
      <c r="B7" s="23"/>
      <c r="C7" s="66"/>
      <c r="D7" s="19"/>
      <c r="E7" s="20">
        <f t="shared" si="0"/>
        <v>0</v>
      </c>
      <c r="F7" s="40"/>
      <c r="G7" s="20"/>
      <c r="H7" s="22" t="str">
        <f t="shared" si="1"/>
        <v>--</v>
      </c>
      <c r="I7" s="40"/>
      <c r="J7" s="20"/>
      <c r="K7" s="22" t="str">
        <f t="shared" si="2"/>
        <v>--</v>
      </c>
    </row>
    <row r="8" spans="1:11" ht="42" customHeight="1">
      <c r="A8" s="23" t="s">
        <v>11</v>
      </c>
      <c r="B8" s="23"/>
      <c r="C8" s="66"/>
      <c r="D8" s="19"/>
      <c r="E8" s="20">
        <f t="shared" si="0"/>
        <v>0</v>
      </c>
      <c r="F8" s="40"/>
      <c r="G8" s="20"/>
      <c r="H8" s="22" t="str">
        <f t="shared" si="1"/>
        <v>--</v>
      </c>
      <c r="I8" s="40"/>
      <c r="J8" s="20"/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/>
      <c r="H9" s="22" t="str">
        <f t="shared" si="1"/>
        <v>--</v>
      </c>
      <c r="I9" s="27"/>
      <c r="J9" s="20"/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/>
      <c r="H10" s="34" t="str">
        <f t="shared" si="1"/>
        <v>--</v>
      </c>
      <c r="I10" s="33"/>
      <c r="J10" s="32"/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 t="s">
        <v>69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工作表37"/>
  <dimension ref="A1:M12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67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</v>
      </c>
      <c r="F5" s="17"/>
      <c r="G5" s="39">
        <f>SUM(G6:G10)</f>
        <v>2</v>
      </c>
      <c r="H5" s="16">
        <f aca="true" t="shared" si="1" ref="H5:H10">_xlfn.IFERROR((G5/E5)*100,"--")</f>
        <v>33.33333333333333</v>
      </c>
      <c r="I5" s="17"/>
      <c r="J5" s="39">
        <f>SUM(J6:J10)</f>
        <v>4</v>
      </c>
      <c r="K5" s="16">
        <f aca="true" t="shared" si="2" ref="K5:K10">_xlfn.IFERROR((J5/E5)*100,"--")</f>
        <v>66.66666666666666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6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6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6</v>
      </c>
      <c r="F10" s="33"/>
      <c r="G10" s="32">
        <v>2</v>
      </c>
      <c r="H10" s="34">
        <f t="shared" si="1"/>
        <v>33.33333333333333</v>
      </c>
      <c r="I10" s="33"/>
      <c r="J10" s="32">
        <v>4</v>
      </c>
      <c r="K10" s="34">
        <f t="shared" si="2"/>
        <v>66.66666666666666</v>
      </c>
    </row>
    <row r="11" spans="1:2" s="36" customFormat="1" ht="19.5" customHeight="1">
      <c r="A11" s="35" t="s">
        <v>14</v>
      </c>
      <c r="B11" s="35"/>
    </row>
    <row r="12" ht="16.5">
      <c r="A12" s="71" t="s">
        <v>68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工作表38"/>
  <dimension ref="A1:M12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65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6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6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71" t="s">
        <v>66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工作表39"/>
  <dimension ref="A1:M12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63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0</v>
      </c>
      <c r="F5" s="17"/>
      <c r="G5" s="39">
        <f>SUM(G6:G10)</f>
        <v>0</v>
      </c>
      <c r="H5" s="16" t="str">
        <f aca="true" t="shared" si="1" ref="H5:H10">_xlfn.IFERROR((G5/E5)*100,"--")</f>
        <v>--</v>
      </c>
      <c r="I5" s="17"/>
      <c r="J5" s="39">
        <f>SUM(J6:J10)</f>
        <v>0</v>
      </c>
      <c r="K5" s="16" t="str">
        <f aca="true" t="shared" si="2" ref="K5:K10">_xlfn.IFERROR((J5/E5)*100,"--")</f>
        <v>--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67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67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69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70">
        <v>0</v>
      </c>
      <c r="H10" s="34" t="str">
        <f t="shared" si="1"/>
        <v>--</v>
      </c>
      <c r="I10" s="33"/>
      <c r="J10" s="70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  <row r="12" ht="16.5">
      <c r="A12" s="49" t="s">
        <v>64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工作表40"/>
  <dimension ref="A1:M11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53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10</v>
      </c>
      <c r="F5" s="17"/>
      <c r="G5" s="39">
        <f>SUM(G6:G10)</f>
        <v>4</v>
      </c>
      <c r="H5" s="16">
        <f aca="true" t="shared" si="0" ref="H5:H10">_xlfn.IFERROR((G5/E5)*100,"--")</f>
        <v>40</v>
      </c>
      <c r="I5" s="17"/>
      <c r="J5" s="39">
        <f>SUM(J6:J10)</f>
        <v>6</v>
      </c>
      <c r="K5" s="16">
        <f aca="true" t="shared" si="1" ref="K5:K10">_xlfn.IFERROR((J5/E5)*100,"--")</f>
        <v>60</v>
      </c>
    </row>
    <row r="6" spans="1:11" ht="42" customHeight="1">
      <c r="A6" s="146" t="s">
        <v>9</v>
      </c>
      <c r="B6" s="146"/>
      <c r="C6" s="146"/>
      <c r="D6" s="19"/>
      <c r="E6" s="44">
        <f>SUM(G6+J6)</f>
        <v>4</v>
      </c>
      <c r="F6" s="21"/>
      <c r="G6" s="20">
        <v>1</v>
      </c>
      <c r="H6" s="22">
        <f t="shared" si="0"/>
        <v>25</v>
      </c>
      <c r="I6" s="21"/>
      <c r="J6" s="20">
        <v>3</v>
      </c>
      <c r="K6" s="22">
        <f t="shared" si="1"/>
        <v>75</v>
      </c>
    </row>
    <row r="7" spans="1:11" ht="42" customHeight="1">
      <c r="A7" s="23" t="s">
        <v>10</v>
      </c>
      <c r="B7" s="23"/>
      <c r="C7" s="66"/>
      <c r="D7" s="19"/>
      <c r="E7" s="44">
        <f>SUM(G7+J7)</f>
        <v>0</v>
      </c>
      <c r="F7" s="21"/>
      <c r="G7" s="20">
        <v>0</v>
      </c>
      <c r="H7" s="22" t="str">
        <f t="shared" si="0"/>
        <v>--</v>
      </c>
      <c r="I7" s="21"/>
      <c r="J7" s="20">
        <v>0</v>
      </c>
      <c r="K7" s="22" t="str">
        <f t="shared" si="1"/>
        <v>--</v>
      </c>
    </row>
    <row r="8" spans="1:11" ht="42" customHeight="1">
      <c r="A8" s="23" t="s">
        <v>11</v>
      </c>
      <c r="B8" s="23"/>
      <c r="C8" s="66"/>
      <c r="D8" s="19"/>
      <c r="E8" s="44">
        <f>SUM(G8+J8)</f>
        <v>0</v>
      </c>
      <c r="F8" s="21"/>
      <c r="G8" s="20">
        <v>0</v>
      </c>
      <c r="H8" s="22" t="str">
        <f t="shared" si="0"/>
        <v>--</v>
      </c>
      <c r="I8" s="21"/>
      <c r="J8" s="20">
        <v>0</v>
      </c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4">
        <f>SUM(G9+J9)</f>
        <v>6</v>
      </c>
      <c r="F9" s="27"/>
      <c r="G9" s="41">
        <v>3</v>
      </c>
      <c r="H9" s="22">
        <f t="shared" si="0"/>
        <v>50</v>
      </c>
      <c r="I9" s="27"/>
      <c r="J9" s="20">
        <v>3</v>
      </c>
      <c r="K9" s="22">
        <f t="shared" si="1"/>
        <v>50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0</v>
      </c>
      <c r="F10" s="33"/>
      <c r="G10" s="32">
        <v>0</v>
      </c>
      <c r="H10" s="34" t="str">
        <f t="shared" si="0"/>
        <v>--</v>
      </c>
      <c r="I10" s="33"/>
      <c r="J10" s="32">
        <v>0</v>
      </c>
      <c r="K10" s="34" t="str">
        <f t="shared" si="1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99"/>
  <dimension ref="A1:M12"/>
  <sheetViews>
    <sheetView zoomScalePageLayoutView="0" workbookViewId="0" topLeftCell="A1">
      <selection activeCell="A3" sqref="A3:C4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165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163</v>
      </c>
      <c r="F5" s="115"/>
      <c r="G5" s="14">
        <f>SUM(G6:G10)</f>
        <v>86</v>
      </c>
      <c r="H5" s="116">
        <f aca="true" t="shared" si="1" ref="H5:H10">_xlfn.IFERROR((G5/E5)*100,"--")</f>
        <v>52.760736196319016</v>
      </c>
      <c r="I5" s="115"/>
      <c r="J5" s="14">
        <f>SUM(J6:J10)</f>
        <v>77</v>
      </c>
      <c r="K5" s="116">
        <f aca="true" t="shared" si="2" ref="K5:K10">_xlfn.IFERROR((J5/E5)*100,"--")</f>
        <v>47.239263803680984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17</v>
      </c>
      <c r="F6" s="118"/>
      <c r="G6" s="20">
        <v>9</v>
      </c>
      <c r="H6" s="119">
        <f t="shared" si="1"/>
        <v>52.94117647058824</v>
      </c>
      <c r="I6" s="118"/>
      <c r="J6" s="20">
        <v>8</v>
      </c>
      <c r="K6" s="119">
        <f t="shared" si="2"/>
        <v>47.05882352941176</v>
      </c>
    </row>
    <row r="7" spans="1:11" ht="42" customHeight="1">
      <c r="A7" s="120" t="s">
        <v>10</v>
      </c>
      <c r="B7" s="120"/>
      <c r="C7" s="135"/>
      <c r="D7" s="117"/>
      <c r="E7" s="20">
        <f t="shared" si="0"/>
        <v>137</v>
      </c>
      <c r="F7" s="118"/>
      <c r="G7" s="20">
        <v>74</v>
      </c>
      <c r="H7" s="119">
        <f t="shared" si="1"/>
        <v>54.01459854014598</v>
      </c>
      <c r="I7" s="118"/>
      <c r="J7" s="20">
        <v>63</v>
      </c>
      <c r="K7" s="119">
        <f t="shared" si="2"/>
        <v>45.98540145985402</v>
      </c>
    </row>
    <row r="8" spans="1:11" ht="42" customHeight="1">
      <c r="A8" s="120" t="s">
        <v>11</v>
      </c>
      <c r="B8" s="120"/>
      <c r="C8" s="135"/>
      <c r="D8" s="117"/>
      <c r="E8" s="20">
        <f t="shared" si="0"/>
        <v>0</v>
      </c>
      <c r="F8" s="118"/>
      <c r="G8" s="20">
        <v>0</v>
      </c>
      <c r="H8" s="119" t="str">
        <f t="shared" si="1"/>
        <v>--</v>
      </c>
      <c r="I8" s="118"/>
      <c r="J8" s="20">
        <v>0</v>
      </c>
      <c r="K8" s="119" t="str">
        <f t="shared" si="2"/>
        <v>--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9</v>
      </c>
      <c r="F10" s="130"/>
      <c r="G10" s="32">
        <v>3</v>
      </c>
      <c r="H10" s="131">
        <f t="shared" si="1"/>
        <v>33.33333333333333</v>
      </c>
      <c r="I10" s="130"/>
      <c r="J10" s="32">
        <v>6</v>
      </c>
      <c r="K10" s="131">
        <f t="shared" si="2"/>
        <v>66.66666666666666</v>
      </c>
    </row>
    <row r="11" spans="1:2" s="133" customFormat="1" ht="19.5" customHeight="1">
      <c r="A11" s="132" t="s">
        <v>14</v>
      </c>
      <c r="B11" s="132"/>
    </row>
    <row r="12" ht="16.5">
      <c r="A12" s="102" t="s">
        <v>122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工作表1"/>
  <dimension ref="A1:M11"/>
  <sheetViews>
    <sheetView zoomScalePageLayoutView="0" workbookViewId="0" topLeftCell="A1">
      <selection activeCell="D3" sqref="D3:E4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61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14">
        <f>SUM('10612:10601'!E5)</f>
        <v>710</v>
      </c>
      <c r="F5" s="15"/>
      <c r="G5" s="14">
        <f>SUM('10612:10601'!G5)</f>
        <v>342</v>
      </c>
      <c r="H5" s="16">
        <f aca="true" t="shared" si="0" ref="H5:H10">_xlfn.IFERROR((G5/E5)*100,"--")</f>
        <v>48.16901408450705</v>
      </c>
      <c r="I5" s="17"/>
      <c r="J5" s="14">
        <f>SUM('10612:10601'!J5)</f>
        <v>368</v>
      </c>
      <c r="K5" s="16">
        <f aca="true" t="shared" si="1" ref="K5:K10">_xlfn.IFERROR((J5/E5)*100,"--")</f>
        <v>51.83098591549295</v>
      </c>
    </row>
    <row r="6" spans="1:11" ht="42" customHeight="1">
      <c r="A6" s="146" t="s">
        <v>9</v>
      </c>
      <c r="B6" s="146"/>
      <c r="C6" s="146"/>
      <c r="D6" s="19"/>
      <c r="E6" s="20">
        <f>SUM('10612:10601'!E6)</f>
        <v>34</v>
      </c>
      <c r="F6" s="21"/>
      <c r="G6" s="20">
        <f>SUM('10612:10601'!G6)</f>
        <v>16</v>
      </c>
      <c r="H6" s="22">
        <f t="shared" si="0"/>
        <v>47.05882352941176</v>
      </c>
      <c r="I6" s="21"/>
      <c r="J6" s="20">
        <f>SUM('10612:10601'!J6)</f>
        <v>18</v>
      </c>
      <c r="K6" s="22">
        <f t="shared" si="1"/>
        <v>52.94117647058824</v>
      </c>
    </row>
    <row r="7" spans="1:11" ht="42" customHeight="1">
      <c r="A7" s="23" t="s">
        <v>10</v>
      </c>
      <c r="B7" s="23"/>
      <c r="C7" s="18"/>
      <c r="D7" s="19"/>
      <c r="E7" s="20">
        <f>SUM('10612:10601'!E7)</f>
        <v>150</v>
      </c>
      <c r="F7" s="21"/>
      <c r="G7" s="20">
        <f>SUM('10612:10601'!G7)</f>
        <v>56</v>
      </c>
      <c r="H7" s="22">
        <f t="shared" si="0"/>
        <v>37.333333333333336</v>
      </c>
      <c r="I7" s="21"/>
      <c r="J7" s="20">
        <f>SUM('10612:10601'!J7)</f>
        <v>94</v>
      </c>
      <c r="K7" s="22">
        <f t="shared" si="1"/>
        <v>62.66666666666667</v>
      </c>
    </row>
    <row r="8" spans="1:11" ht="42" customHeight="1">
      <c r="A8" s="23" t="s">
        <v>11</v>
      </c>
      <c r="B8" s="23"/>
      <c r="C8" s="18"/>
      <c r="D8" s="19"/>
      <c r="E8" s="20">
        <f>SUM('10612:10601'!E8)</f>
        <v>97</v>
      </c>
      <c r="F8" s="21"/>
      <c r="G8" s="20">
        <f>SUM('10612:10601'!G8)</f>
        <v>58</v>
      </c>
      <c r="H8" s="22">
        <f t="shared" si="0"/>
        <v>59.79381443298969</v>
      </c>
      <c r="I8" s="21"/>
      <c r="J8" s="20">
        <f>SUM('10612:10601'!J8)</f>
        <v>39</v>
      </c>
      <c r="K8" s="22">
        <f t="shared" si="1"/>
        <v>40.20618556701031</v>
      </c>
    </row>
    <row r="9" spans="1:11" ht="42" customHeight="1">
      <c r="A9" s="24" t="s">
        <v>12</v>
      </c>
      <c r="B9" s="25"/>
      <c r="C9" s="25"/>
      <c r="D9" s="26"/>
      <c r="E9" s="20">
        <f>SUM('10612:10601'!E9)</f>
        <v>174</v>
      </c>
      <c r="F9" s="27"/>
      <c r="G9" s="20">
        <f>SUM('10612:10601'!G9)</f>
        <v>102</v>
      </c>
      <c r="H9" s="22">
        <f t="shared" si="0"/>
        <v>58.620689655172406</v>
      </c>
      <c r="I9" s="27"/>
      <c r="J9" s="20">
        <f>SUM('10612:10601'!J9)</f>
        <v>72</v>
      </c>
      <c r="K9" s="22">
        <f t="shared" si="1"/>
        <v>41.37931034482759</v>
      </c>
    </row>
    <row r="10" spans="1:11" ht="42" customHeight="1">
      <c r="A10" s="28" t="s">
        <v>13</v>
      </c>
      <c r="B10" s="29"/>
      <c r="C10" s="30"/>
      <c r="D10" s="31"/>
      <c r="E10" s="32">
        <f>SUM('10612:10601'!E10)</f>
        <v>255</v>
      </c>
      <c r="F10" s="33"/>
      <c r="G10" s="32">
        <f>SUM('10612:10601'!G10)</f>
        <v>110</v>
      </c>
      <c r="H10" s="34">
        <f t="shared" si="0"/>
        <v>43.13725490196079</v>
      </c>
      <c r="I10" s="33"/>
      <c r="J10" s="32">
        <f>SUM('10612:10601'!J10)</f>
        <v>145</v>
      </c>
      <c r="K10" s="34">
        <f t="shared" si="1"/>
        <v>56.86274509803921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portrait" paperSize="9" r:id="rId1"/>
  <headerFooter alignWithMargins="0">
    <oddFooter>&amp;L
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工作表2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19</v>
      </c>
      <c r="F5" s="17"/>
      <c r="G5" s="39">
        <f>SUM(G6:G10)</f>
        <v>9</v>
      </c>
      <c r="H5" s="16">
        <f aca="true" t="shared" si="1" ref="H5:H10">_xlfn.IFERROR((G5/E5)*100,"--")</f>
        <v>47.368421052631575</v>
      </c>
      <c r="I5" s="17"/>
      <c r="J5" s="39">
        <f>SUM(J6:J10)</f>
        <v>10</v>
      </c>
      <c r="K5" s="16">
        <f aca="true" t="shared" si="2" ref="K5:K10">_xlfn.IFERROR((J5/E5)*100,"--")</f>
        <v>52.63157894736842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12</v>
      </c>
      <c r="F9" s="27"/>
      <c r="G9" s="20">
        <v>7</v>
      </c>
      <c r="H9" s="22">
        <f t="shared" si="1"/>
        <v>58.333333333333336</v>
      </c>
      <c r="I9" s="27"/>
      <c r="J9" s="20">
        <v>5</v>
      </c>
      <c r="K9" s="22">
        <f t="shared" si="2"/>
        <v>41.66666666666667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7</v>
      </c>
      <c r="F10" s="33"/>
      <c r="G10" s="32">
        <v>2</v>
      </c>
      <c r="H10" s="34">
        <f t="shared" si="1"/>
        <v>28.57142857142857</v>
      </c>
      <c r="I10" s="33"/>
      <c r="J10" s="32">
        <v>5</v>
      </c>
      <c r="K10" s="34">
        <f t="shared" si="2"/>
        <v>71.42857142857143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工作表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87</v>
      </c>
      <c r="F5" s="17"/>
      <c r="G5" s="39">
        <f>SUM(G6:G10)</f>
        <v>40</v>
      </c>
      <c r="H5" s="16">
        <f aca="true" t="shared" si="1" ref="H5:H10">_xlfn.IFERROR((G5/E5)*100,"--")</f>
        <v>45.97701149425287</v>
      </c>
      <c r="I5" s="17"/>
      <c r="J5" s="39">
        <f>SUM(J6:J10)</f>
        <v>47</v>
      </c>
      <c r="K5" s="16">
        <f aca="true" t="shared" si="2" ref="K5:K10">_xlfn.IFERROR((J5/E5)*100,"--")</f>
        <v>54.02298850574713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2</v>
      </c>
      <c r="F6" s="40"/>
      <c r="G6" s="20">
        <v>2</v>
      </c>
      <c r="H6" s="22">
        <f t="shared" si="1"/>
        <v>100</v>
      </c>
      <c r="I6" s="40"/>
      <c r="J6" s="20">
        <v>0</v>
      </c>
      <c r="K6" s="22">
        <f t="shared" si="2"/>
        <v>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8</v>
      </c>
      <c r="F8" s="40"/>
      <c r="G8" s="20">
        <v>8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26</v>
      </c>
      <c r="F9" s="27"/>
      <c r="G9" s="20">
        <v>12</v>
      </c>
      <c r="H9" s="22">
        <f t="shared" si="1"/>
        <v>46.15384615384615</v>
      </c>
      <c r="I9" s="27"/>
      <c r="J9" s="20">
        <v>14</v>
      </c>
      <c r="K9" s="22">
        <f t="shared" si="2"/>
        <v>53.84615384615385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51</v>
      </c>
      <c r="F10" s="33"/>
      <c r="G10" s="32">
        <v>18</v>
      </c>
      <c r="H10" s="34">
        <f t="shared" si="1"/>
        <v>35.294117647058826</v>
      </c>
      <c r="I10" s="33"/>
      <c r="J10" s="32">
        <v>33</v>
      </c>
      <c r="K10" s="34">
        <f t="shared" si="2"/>
        <v>64.70588235294117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工作表4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26</v>
      </c>
      <c r="F5" s="17"/>
      <c r="G5" s="39">
        <f>SUM(G6:G10)</f>
        <v>13</v>
      </c>
      <c r="H5" s="16">
        <f aca="true" t="shared" si="1" ref="H5:H10">_xlfn.IFERROR((G5/E5)*100,"--")</f>
        <v>50</v>
      </c>
      <c r="I5" s="17"/>
      <c r="J5" s="39">
        <f>SUM(J6:J10)</f>
        <v>13</v>
      </c>
      <c r="K5" s="16">
        <f aca="true" t="shared" si="2" ref="K5:K10">_xlfn.IFERROR((J5/E5)*100,"--")</f>
        <v>50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4</v>
      </c>
      <c r="F6" s="40"/>
      <c r="G6" s="20">
        <v>1</v>
      </c>
      <c r="H6" s="22">
        <f t="shared" si="1"/>
        <v>25</v>
      </c>
      <c r="I6" s="40"/>
      <c r="J6" s="20">
        <v>3</v>
      </c>
      <c r="K6" s="22">
        <f t="shared" si="2"/>
        <v>75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8</v>
      </c>
      <c r="F9" s="27"/>
      <c r="G9" s="20">
        <v>6</v>
      </c>
      <c r="H9" s="22">
        <f t="shared" si="1"/>
        <v>75</v>
      </c>
      <c r="I9" s="27"/>
      <c r="J9" s="20">
        <v>2</v>
      </c>
      <c r="K9" s="22">
        <f t="shared" si="2"/>
        <v>25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</v>
      </c>
      <c r="F10" s="33"/>
      <c r="G10" s="32">
        <v>6</v>
      </c>
      <c r="H10" s="34">
        <f t="shared" si="1"/>
        <v>42.857142857142854</v>
      </c>
      <c r="I10" s="33"/>
      <c r="J10" s="32">
        <v>8</v>
      </c>
      <c r="K10" s="34">
        <f t="shared" si="2"/>
        <v>57.14285714285714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codeName="工作表5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18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25</v>
      </c>
      <c r="F5" s="17"/>
      <c r="G5" s="39">
        <f>SUM(G6:G10)</f>
        <v>14</v>
      </c>
      <c r="H5" s="16">
        <f aca="true" t="shared" si="1" ref="H5:H10">_xlfn.IFERROR((G5/E5)*100,"--")</f>
        <v>56.00000000000001</v>
      </c>
      <c r="I5" s="17"/>
      <c r="J5" s="39">
        <f>SUM(J6:J10)</f>
        <v>11</v>
      </c>
      <c r="K5" s="16">
        <f aca="true" t="shared" si="2" ref="K5:K10">_xlfn.IFERROR((J5/E5)*100,"--")</f>
        <v>44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7</v>
      </c>
      <c r="F8" s="40"/>
      <c r="G8" s="20">
        <v>6</v>
      </c>
      <c r="H8" s="22">
        <f t="shared" si="1"/>
        <v>85.71428571428571</v>
      </c>
      <c r="I8" s="40"/>
      <c r="J8" s="20">
        <v>1</v>
      </c>
      <c r="K8" s="22">
        <f t="shared" si="2"/>
        <v>14.285714285714285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8</v>
      </c>
      <c r="F9" s="27"/>
      <c r="G9" s="20">
        <v>5</v>
      </c>
      <c r="H9" s="22">
        <f t="shared" si="1"/>
        <v>62.5</v>
      </c>
      <c r="I9" s="27"/>
      <c r="J9" s="20">
        <v>3</v>
      </c>
      <c r="K9" s="22">
        <f t="shared" si="2"/>
        <v>37.5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10</v>
      </c>
      <c r="F10" s="33"/>
      <c r="G10" s="32">
        <v>3</v>
      </c>
      <c r="H10" s="34">
        <f t="shared" si="1"/>
        <v>30</v>
      </c>
      <c r="I10" s="33"/>
      <c r="J10" s="32">
        <v>7</v>
      </c>
      <c r="K10" s="34">
        <f t="shared" si="2"/>
        <v>70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codeName="工作表6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19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61</v>
      </c>
      <c r="F5" s="17"/>
      <c r="G5" s="39">
        <f>SUM(G6:G10)</f>
        <v>28</v>
      </c>
      <c r="H5" s="16">
        <f aca="true" t="shared" si="1" ref="H5:H10">_xlfn.IFERROR((G5/E5)*100,"--")</f>
        <v>45.90163934426229</v>
      </c>
      <c r="I5" s="17"/>
      <c r="J5" s="39">
        <f>SUM(J6:J10)</f>
        <v>33</v>
      </c>
      <c r="K5" s="16">
        <f aca="true" t="shared" si="2" ref="K5:K10">_xlfn.IFERROR((J5/E5)*100,"--")</f>
        <v>54.09836065573771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3</v>
      </c>
      <c r="F6" s="40"/>
      <c r="G6" s="20">
        <v>1</v>
      </c>
      <c r="H6" s="22">
        <f t="shared" si="1"/>
        <v>33.33333333333333</v>
      </c>
      <c r="I6" s="40"/>
      <c r="J6" s="20">
        <v>2</v>
      </c>
      <c r="K6" s="22">
        <f t="shared" si="2"/>
        <v>66.66666666666666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3</v>
      </c>
      <c r="F7" s="40"/>
      <c r="G7" s="20">
        <v>1</v>
      </c>
      <c r="H7" s="22">
        <f t="shared" si="1"/>
        <v>33.33333333333333</v>
      </c>
      <c r="I7" s="40"/>
      <c r="J7" s="20">
        <v>2</v>
      </c>
      <c r="K7" s="22">
        <f t="shared" si="2"/>
        <v>66.66666666666666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17</v>
      </c>
      <c r="F8" s="40"/>
      <c r="G8" s="20">
        <v>10</v>
      </c>
      <c r="H8" s="22">
        <f t="shared" si="1"/>
        <v>58.82352941176471</v>
      </c>
      <c r="I8" s="40"/>
      <c r="J8" s="20">
        <v>7</v>
      </c>
      <c r="K8" s="22">
        <f t="shared" si="2"/>
        <v>41.17647058823529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4</v>
      </c>
      <c r="H9" s="22">
        <f t="shared" si="1"/>
        <v>40</v>
      </c>
      <c r="I9" s="27"/>
      <c r="J9" s="20">
        <v>6</v>
      </c>
      <c r="K9" s="22">
        <f t="shared" si="2"/>
        <v>60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28</v>
      </c>
      <c r="F10" s="33"/>
      <c r="G10" s="32">
        <v>12</v>
      </c>
      <c r="H10" s="34">
        <f t="shared" si="1"/>
        <v>42.857142857142854</v>
      </c>
      <c r="I10" s="33"/>
      <c r="J10" s="32">
        <v>16</v>
      </c>
      <c r="K10" s="34">
        <f t="shared" si="2"/>
        <v>57.14285714285714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codeName="工作表7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20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91</v>
      </c>
      <c r="F5" s="17"/>
      <c r="G5" s="39">
        <f>SUM(G6:G10)</f>
        <v>39</v>
      </c>
      <c r="H5" s="16">
        <f aca="true" t="shared" si="1" ref="H5:H10">_xlfn.IFERROR((G5/E5)*100,"--")</f>
        <v>42.857142857142854</v>
      </c>
      <c r="I5" s="17"/>
      <c r="J5" s="39">
        <f>SUM(J6:J10)</f>
        <v>52</v>
      </c>
      <c r="K5" s="16">
        <f aca="true" t="shared" si="2" ref="K5:K10">_xlfn.IFERROR((J5/E5)*100,"--")</f>
        <v>57.14285714285714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4</v>
      </c>
      <c r="F6" s="40"/>
      <c r="G6" s="20">
        <v>2</v>
      </c>
      <c r="H6" s="22">
        <f t="shared" si="1"/>
        <v>50</v>
      </c>
      <c r="I6" s="40"/>
      <c r="J6" s="20">
        <v>2</v>
      </c>
      <c r="K6" s="22">
        <f t="shared" si="2"/>
        <v>50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7</v>
      </c>
      <c r="F7" s="40"/>
      <c r="G7" s="20">
        <v>2</v>
      </c>
      <c r="H7" s="22">
        <f t="shared" si="1"/>
        <v>28.57142857142857</v>
      </c>
      <c r="I7" s="40"/>
      <c r="J7" s="20">
        <v>5</v>
      </c>
      <c r="K7" s="22">
        <f t="shared" si="2"/>
        <v>71.42857142857143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39</v>
      </c>
      <c r="F8" s="40"/>
      <c r="G8" s="20">
        <v>17</v>
      </c>
      <c r="H8" s="22">
        <f t="shared" si="1"/>
        <v>43.58974358974359</v>
      </c>
      <c r="I8" s="40"/>
      <c r="J8" s="20">
        <v>22</v>
      </c>
      <c r="K8" s="22">
        <f t="shared" si="2"/>
        <v>56.41025641025641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19</v>
      </c>
      <c r="F9" s="27"/>
      <c r="G9" s="20">
        <v>8</v>
      </c>
      <c r="H9" s="22">
        <f t="shared" si="1"/>
        <v>42.10526315789473</v>
      </c>
      <c r="I9" s="27"/>
      <c r="J9" s="20">
        <v>11</v>
      </c>
      <c r="K9" s="22">
        <f t="shared" si="2"/>
        <v>57.89473684210527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22</v>
      </c>
      <c r="F10" s="33"/>
      <c r="G10" s="32">
        <v>10</v>
      </c>
      <c r="H10" s="34">
        <f t="shared" si="1"/>
        <v>45.45454545454545</v>
      </c>
      <c r="I10" s="33"/>
      <c r="J10" s="32">
        <v>12</v>
      </c>
      <c r="K10" s="34">
        <f t="shared" si="2"/>
        <v>54.54545454545454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codeName="工作表8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71</v>
      </c>
      <c r="F5" s="17"/>
      <c r="G5" s="39">
        <f>SUM(G6:G10)</f>
        <v>31</v>
      </c>
      <c r="H5" s="16">
        <f aca="true" t="shared" si="1" ref="H5:H10">_xlfn.IFERROR((G5/E5)*100,"--")</f>
        <v>43.66197183098591</v>
      </c>
      <c r="I5" s="17"/>
      <c r="J5" s="39">
        <f>SUM(J6:J10)</f>
        <v>40</v>
      </c>
      <c r="K5" s="16">
        <f aca="true" t="shared" si="2" ref="K5:K10">_xlfn.IFERROR((J5/E5)*100,"--")</f>
        <v>56.33802816901409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3</v>
      </c>
      <c r="F6" s="40"/>
      <c r="G6" s="20">
        <v>1</v>
      </c>
      <c r="H6" s="22">
        <f t="shared" si="1"/>
        <v>33.33333333333333</v>
      </c>
      <c r="I6" s="40"/>
      <c r="J6" s="20">
        <v>2</v>
      </c>
      <c r="K6" s="22">
        <f t="shared" si="2"/>
        <v>66.66666666666666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17</v>
      </c>
      <c r="F7" s="40"/>
      <c r="G7" s="20">
        <v>3</v>
      </c>
      <c r="H7" s="22">
        <f t="shared" si="1"/>
        <v>17.647058823529413</v>
      </c>
      <c r="I7" s="40"/>
      <c r="J7" s="20">
        <v>14</v>
      </c>
      <c r="K7" s="22">
        <f t="shared" si="2"/>
        <v>82.35294117647058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9</v>
      </c>
      <c r="F8" s="40"/>
      <c r="G8" s="20">
        <v>6</v>
      </c>
      <c r="H8" s="22">
        <f t="shared" si="1"/>
        <v>66.66666666666666</v>
      </c>
      <c r="I8" s="40"/>
      <c r="J8" s="20">
        <v>3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14</v>
      </c>
      <c r="F9" s="27"/>
      <c r="G9" s="20">
        <v>8</v>
      </c>
      <c r="H9" s="22">
        <f t="shared" si="1"/>
        <v>57.14285714285714</v>
      </c>
      <c r="I9" s="27"/>
      <c r="J9" s="20">
        <v>6</v>
      </c>
      <c r="K9" s="22">
        <f t="shared" si="2"/>
        <v>42.857142857142854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28</v>
      </c>
      <c r="F10" s="33"/>
      <c r="G10" s="32">
        <v>13</v>
      </c>
      <c r="H10" s="34">
        <f t="shared" si="1"/>
        <v>46.42857142857143</v>
      </c>
      <c r="I10" s="33"/>
      <c r="J10" s="32">
        <v>15</v>
      </c>
      <c r="K10" s="34">
        <f t="shared" si="2"/>
        <v>53.57142857142857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codeName="工作表9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22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66</v>
      </c>
      <c r="F5" s="17"/>
      <c r="G5" s="39">
        <f>SUM(G6:G10)</f>
        <v>35</v>
      </c>
      <c r="H5" s="16">
        <f aca="true" t="shared" si="1" ref="H5:H10">_xlfn.IFERROR((G5/E5)*100,"--")</f>
        <v>53.03030303030303</v>
      </c>
      <c r="I5" s="17"/>
      <c r="J5" s="39">
        <f>SUM(J6:J10)</f>
        <v>31</v>
      </c>
      <c r="K5" s="16">
        <f aca="true" t="shared" si="2" ref="K5:K10">_xlfn.IFERROR((J5/E5)*100,"--")</f>
        <v>46.96969696969697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28</v>
      </c>
      <c r="F9" s="27"/>
      <c r="G9" s="20">
        <v>22</v>
      </c>
      <c r="H9" s="22">
        <f t="shared" si="1"/>
        <v>78.57142857142857</v>
      </c>
      <c r="I9" s="27"/>
      <c r="J9" s="20">
        <v>6</v>
      </c>
      <c r="K9" s="22">
        <f t="shared" si="2"/>
        <v>21.428571428571427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38</v>
      </c>
      <c r="F10" s="33"/>
      <c r="G10" s="32">
        <v>13</v>
      </c>
      <c r="H10" s="34">
        <f t="shared" si="1"/>
        <v>34.21052631578947</v>
      </c>
      <c r="I10" s="33"/>
      <c r="J10" s="32">
        <v>25</v>
      </c>
      <c r="K10" s="34">
        <f t="shared" si="2"/>
        <v>65.78947368421053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codeName="工作表10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23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39">
        <f>SUM(G6:G10)</f>
        <v>25</v>
      </c>
      <c r="H5" s="16">
        <f aca="true" t="shared" si="1" ref="H5:H10">_xlfn.IFERROR((G5/E5)*100,"--")</f>
        <v>39.0625</v>
      </c>
      <c r="I5" s="17"/>
      <c r="J5" s="39">
        <f>SUM(J6:J10)</f>
        <v>39</v>
      </c>
      <c r="K5" s="16">
        <f aca="true" t="shared" si="2" ref="K5:K10">_xlfn.IFERROR((J5/E5)*100,"--")</f>
        <v>60.9375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7</v>
      </c>
      <c r="F6" s="40"/>
      <c r="G6" s="20">
        <v>3</v>
      </c>
      <c r="H6" s="22">
        <f t="shared" si="1"/>
        <v>42.857142857142854</v>
      </c>
      <c r="I6" s="40"/>
      <c r="J6" s="20">
        <v>4</v>
      </c>
      <c r="K6" s="22">
        <f t="shared" si="2"/>
        <v>57.14285714285714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39</v>
      </c>
      <c r="F7" s="40"/>
      <c r="G7" s="20">
        <v>17</v>
      </c>
      <c r="H7" s="22">
        <f t="shared" si="1"/>
        <v>43.58974358974359</v>
      </c>
      <c r="I7" s="40"/>
      <c r="J7" s="20">
        <v>22</v>
      </c>
      <c r="K7" s="22">
        <f t="shared" si="2"/>
        <v>56.41025641025641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2</v>
      </c>
      <c r="F8" s="40"/>
      <c r="G8" s="20">
        <v>1</v>
      </c>
      <c r="H8" s="22">
        <f t="shared" si="1"/>
        <v>50</v>
      </c>
      <c r="I8" s="40"/>
      <c r="J8" s="20">
        <v>1</v>
      </c>
      <c r="K8" s="22">
        <f t="shared" si="2"/>
        <v>50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2</v>
      </c>
      <c r="H9" s="22">
        <f t="shared" si="1"/>
        <v>20</v>
      </c>
      <c r="I9" s="27"/>
      <c r="J9" s="20">
        <v>8</v>
      </c>
      <c r="K9" s="22">
        <f t="shared" si="2"/>
        <v>80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6</v>
      </c>
      <c r="F10" s="33"/>
      <c r="G10" s="32">
        <v>2</v>
      </c>
      <c r="H10" s="34">
        <f t="shared" si="1"/>
        <v>33.33333333333333</v>
      </c>
      <c r="I10" s="33"/>
      <c r="J10" s="32">
        <v>4</v>
      </c>
      <c r="K10" s="34">
        <f t="shared" si="2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00"/>
  <dimension ref="A1:M12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02" customWidth="1"/>
    <col min="3" max="3" width="25.375" style="102" customWidth="1"/>
    <col min="4" max="4" width="1.625" style="102" customWidth="1"/>
    <col min="5" max="5" width="14.625" style="102" customWidth="1"/>
    <col min="6" max="6" width="1.625" style="102" customWidth="1"/>
    <col min="7" max="7" width="11.25390625" style="102" customWidth="1"/>
    <col min="8" max="8" width="8.50390625" style="102" bestFit="1" customWidth="1"/>
    <col min="9" max="9" width="1.625" style="102" customWidth="1"/>
    <col min="10" max="10" width="11.50390625" style="102" customWidth="1"/>
    <col min="11" max="11" width="8.50390625" style="102" bestFit="1" customWidth="1"/>
    <col min="12" max="12" width="9.00390625" style="102" customWidth="1"/>
    <col min="13" max="16384" width="9.00390625" style="102" customWidth="1"/>
  </cols>
  <sheetData>
    <row r="1" spans="1:11" ht="3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05" customFormat="1" ht="33" customHeight="1">
      <c r="A2" s="103"/>
      <c r="B2" s="103"/>
      <c r="C2" s="103"/>
      <c r="D2" s="103"/>
      <c r="E2" s="104" t="s">
        <v>163</v>
      </c>
      <c r="F2" s="104"/>
      <c r="G2" s="104"/>
      <c r="H2" s="104"/>
      <c r="I2" s="104"/>
      <c r="J2" s="141" t="s">
        <v>2</v>
      </c>
      <c r="K2" s="141"/>
    </row>
    <row r="3" spans="1:13" ht="30.75" customHeight="1">
      <c r="A3" s="142" t="s">
        <v>3</v>
      </c>
      <c r="B3" s="142"/>
      <c r="C3" s="142"/>
      <c r="D3" s="143" t="s">
        <v>4</v>
      </c>
      <c r="E3" s="143"/>
      <c r="F3" s="144" t="s">
        <v>5</v>
      </c>
      <c r="G3" s="144"/>
      <c r="H3" s="144"/>
      <c r="I3" s="145" t="s">
        <v>6</v>
      </c>
      <c r="J3" s="145"/>
      <c r="K3" s="145"/>
      <c r="M3" s="106"/>
    </row>
    <row r="4" spans="1:11" ht="30.75" customHeight="1">
      <c r="A4" s="142"/>
      <c r="B4" s="142"/>
      <c r="C4" s="142"/>
      <c r="D4" s="143"/>
      <c r="E4" s="143"/>
      <c r="F4" s="107"/>
      <c r="G4" s="108"/>
      <c r="H4" s="109" t="s">
        <v>7</v>
      </c>
      <c r="I4" s="107"/>
      <c r="J4" s="108"/>
      <c r="K4" s="110" t="s">
        <v>7</v>
      </c>
    </row>
    <row r="5" spans="1:11" ht="30.75" customHeight="1">
      <c r="A5" s="111" t="s">
        <v>8</v>
      </c>
      <c r="B5" s="112"/>
      <c r="C5" s="113"/>
      <c r="D5" s="114"/>
      <c r="E5" s="14">
        <f aca="true" t="shared" si="0" ref="E5:E10">SUM(G5,J5)</f>
        <v>212</v>
      </c>
      <c r="F5" s="115"/>
      <c r="G5" s="14">
        <f>SUM(G6:G10)</f>
        <v>106</v>
      </c>
      <c r="H5" s="116">
        <f aca="true" t="shared" si="1" ref="H5:H10">_xlfn.IFERROR((G5/E5)*100,"--")</f>
        <v>50</v>
      </c>
      <c r="I5" s="115"/>
      <c r="J5" s="14">
        <f>SUM(J6:J10)</f>
        <v>106</v>
      </c>
      <c r="K5" s="116">
        <f aca="true" t="shared" si="2" ref="K5:K10">_xlfn.IFERROR((J5/E5)*100,"--")</f>
        <v>50</v>
      </c>
    </row>
    <row r="6" spans="1:11" ht="42" customHeight="1">
      <c r="A6" s="139" t="s">
        <v>9</v>
      </c>
      <c r="B6" s="139"/>
      <c r="C6" s="139"/>
      <c r="D6" s="117"/>
      <c r="E6" s="20">
        <f t="shared" si="0"/>
        <v>18</v>
      </c>
      <c r="F6" s="118"/>
      <c r="G6" s="20">
        <v>8</v>
      </c>
      <c r="H6" s="119">
        <f t="shared" si="1"/>
        <v>44.44444444444444</v>
      </c>
      <c r="I6" s="118"/>
      <c r="J6" s="20">
        <v>10</v>
      </c>
      <c r="K6" s="119">
        <f t="shared" si="2"/>
        <v>55.55555555555556</v>
      </c>
    </row>
    <row r="7" spans="1:11" ht="42" customHeight="1">
      <c r="A7" s="120" t="s">
        <v>10</v>
      </c>
      <c r="B7" s="120"/>
      <c r="C7" s="134"/>
      <c r="D7" s="117"/>
      <c r="E7" s="20">
        <f t="shared" si="0"/>
        <v>94</v>
      </c>
      <c r="F7" s="118"/>
      <c r="G7" s="20">
        <v>48</v>
      </c>
      <c r="H7" s="119">
        <f t="shared" si="1"/>
        <v>51.06382978723404</v>
      </c>
      <c r="I7" s="118"/>
      <c r="J7" s="20">
        <v>46</v>
      </c>
      <c r="K7" s="119">
        <f t="shared" si="2"/>
        <v>48.93617021276596</v>
      </c>
    </row>
    <row r="8" spans="1:11" ht="42" customHeight="1">
      <c r="A8" s="120" t="s">
        <v>11</v>
      </c>
      <c r="B8" s="120"/>
      <c r="C8" s="134"/>
      <c r="D8" s="117"/>
      <c r="E8" s="20">
        <f t="shared" si="0"/>
        <v>60</v>
      </c>
      <c r="F8" s="118"/>
      <c r="G8" s="20">
        <v>32</v>
      </c>
      <c r="H8" s="119">
        <f t="shared" si="1"/>
        <v>53.333333333333336</v>
      </c>
      <c r="I8" s="118"/>
      <c r="J8" s="20">
        <v>28</v>
      </c>
      <c r="K8" s="119">
        <f t="shared" si="2"/>
        <v>46.666666666666664</v>
      </c>
    </row>
    <row r="9" spans="1:11" ht="42" customHeight="1">
      <c r="A9" s="122" t="s">
        <v>12</v>
      </c>
      <c r="B9" s="123"/>
      <c r="C9" s="123"/>
      <c r="D9" s="124"/>
      <c r="E9" s="20">
        <f t="shared" si="0"/>
        <v>0</v>
      </c>
      <c r="F9" s="125"/>
      <c r="G9" s="20">
        <v>0</v>
      </c>
      <c r="H9" s="119" t="str">
        <f t="shared" si="1"/>
        <v>--</v>
      </c>
      <c r="I9" s="125"/>
      <c r="J9" s="20">
        <v>0</v>
      </c>
      <c r="K9" s="119" t="str">
        <f t="shared" si="2"/>
        <v>--</v>
      </c>
    </row>
    <row r="10" spans="1:11" ht="42" customHeight="1">
      <c r="A10" s="126" t="s">
        <v>13</v>
      </c>
      <c r="B10" s="127"/>
      <c r="C10" s="128"/>
      <c r="D10" s="129"/>
      <c r="E10" s="32">
        <f t="shared" si="0"/>
        <v>40</v>
      </c>
      <c r="F10" s="130"/>
      <c r="G10" s="32">
        <v>18</v>
      </c>
      <c r="H10" s="131">
        <f t="shared" si="1"/>
        <v>45</v>
      </c>
      <c r="I10" s="130"/>
      <c r="J10" s="32">
        <v>22</v>
      </c>
      <c r="K10" s="131">
        <f t="shared" si="2"/>
        <v>55.00000000000001</v>
      </c>
    </row>
    <row r="11" spans="1:2" s="133" customFormat="1" ht="19.5" customHeight="1">
      <c r="A11" s="132" t="s">
        <v>14</v>
      </c>
      <c r="B11" s="132"/>
    </row>
    <row r="12" ht="16.5">
      <c r="A12" s="102" t="s">
        <v>109</v>
      </c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工作表11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24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78</v>
      </c>
      <c r="F5" s="17"/>
      <c r="G5" s="39">
        <f>SUM(G6:G10)</f>
        <v>47</v>
      </c>
      <c r="H5" s="16">
        <f aca="true" t="shared" si="1" ref="H5:H10">_xlfn.IFERROR((G5/E5)*100,"--")</f>
        <v>60.256410256410255</v>
      </c>
      <c r="I5" s="17"/>
      <c r="J5" s="39">
        <f>SUM(J6:J10)</f>
        <v>31</v>
      </c>
      <c r="K5" s="16">
        <f aca="true" t="shared" si="2" ref="K5:K10">_xlfn.IFERROR((J5/E5)*100,"--")</f>
        <v>39.743589743589745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13</v>
      </c>
      <c r="F7" s="40"/>
      <c r="G7" s="20">
        <v>2</v>
      </c>
      <c r="H7" s="22">
        <f t="shared" si="1"/>
        <v>15.384615384615385</v>
      </c>
      <c r="I7" s="40"/>
      <c r="J7" s="20">
        <v>11</v>
      </c>
      <c r="K7" s="22">
        <f t="shared" si="2"/>
        <v>84.61538461538461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0</v>
      </c>
      <c r="F8" s="40"/>
      <c r="G8" s="20">
        <v>0</v>
      </c>
      <c r="H8" s="22" t="str">
        <f t="shared" si="1"/>
        <v>--</v>
      </c>
      <c r="I8" s="40"/>
      <c r="J8" s="20">
        <v>0</v>
      </c>
      <c r="K8" s="22" t="str">
        <f t="shared" si="2"/>
        <v>--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31</v>
      </c>
      <c r="F9" s="27"/>
      <c r="G9" s="20">
        <v>22</v>
      </c>
      <c r="H9" s="22">
        <f t="shared" si="1"/>
        <v>70.96774193548387</v>
      </c>
      <c r="I9" s="27"/>
      <c r="J9" s="20">
        <v>9</v>
      </c>
      <c r="K9" s="22">
        <f t="shared" si="2"/>
        <v>29.03225806451613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34</v>
      </c>
      <c r="F10" s="33"/>
      <c r="G10" s="32">
        <v>23</v>
      </c>
      <c r="H10" s="34">
        <f t="shared" si="1"/>
        <v>67.64705882352942</v>
      </c>
      <c r="I10" s="33"/>
      <c r="J10" s="32">
        <v>11</v>
      </c>
      <c r="K10" s="34">
        <f t="shared" si="2"/>
        <v>32.35294117647059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codeName="工作表12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25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20">
        <f aca="true" t="shared" si="0" ref="E5:E10">SUM(G5+J5)</f>
        <v>42</v>
      </c>
      <c r="F5" s="17"/>
      <c r="G5" s="39">
        <f>SUM(G6:G10)</f>
        <v>26</v>
      </c>
      <c r="H5" s="16">
        <f aca="true" t="shared" si="1" ref="H5:H10">_xlfn.IFERROR((G5/E5)*100,"--")</f>
        <v>61.904761904761905</v>
      </c>
      <c r="I5" s="17"/>
      <c r="J5" s="39">
        <f>SUM(J6:J10)</f>
        <v>16</v>
      </c>
      <c r="K5" s="16">
        <f aca="true" t="shared" si="2" ref="K5:K10">_xlfn.IFERROR((J5/E5)*100,"--")</f>
        <v>38.095238095238095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</v>
      </c>
      <c r="F6" s="40"/>
      <c r="G6" s="20">
        <v>1</v>
      </c>
      <c r="H6" s="22">
        <f t="shared" si="1"/>
        <v>100</v>
      </c>
      <c r="I6" s="40"/>
      <c r="J6" s="20">
        <v>0</v>
      </c>
      <c r="K6" s="22">
        <f t="shared" si="2"/>
        <v>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12</v>
      </c>
      <c r="F7" s="40"/>
      <c r="G7" s="20">
        <v>7</v>
      </c>
      <c r="H7" s="22">
        <f t="shared" si="1"/>
        <v>58.333333333333336</v>
      </c>
      <c r="I7" s="40"/>
      <c r="J7" s="20">
        <v>5</v>
      </c>
      <c r="K7" s="22">
        <f t="shared" si="2"/>
        <v>41.66666666666667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15</v>
      </c>
      <c r="F8" s="40"/>
      <c r="G8" s="20">
        <v>10</v>
      </c>
      <c r="H8" s="22">
        <f t="shared" si="1"/>
        <v>66.66666666666666</v>
      </c>
      <c r="I8" s="40"/>
      <c r="J8" s="20">
        <v>5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3</v>
      </c>
      <c r="F9" s="27"/>
      <c r="G9" s="41">
        <v>2</v>
      </c>
      <c r="H9" s="22">
        <f t="shared" si="1"/>
        <v>66.66666666666666</v>
      </c>
      <c r="I9" s="27"/>
      <c r="J9" s="41">
        <v>1</v>
      </c>
      <c r="K9" s="22">
        <f t="shared" si="2"/>
        <v>33.33333333333333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11</v>
      </c>
      <c r="F10" s="33"/>
      <c r="G10" s="42">
        <v>6</v>
      </c>
      <c r="H10" s="34">
        <f t="shared" si="1"/>
        <v>54.54545454545454</v>
      </c>
      <c r="I10" s="33"/>
      <c r="J10" s="42">
        <v>5</v>
      </c>
      <c r="K10" s="34">
        <f t="shared" si="2"/>
        <v>45.45454545454545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codeName="工作表13"/>
  <dimension ref="A1:M1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26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SUM(E6:E10)</f>
        <v>80</v>
      </c>
      <c r="F5" s="17"/>
      <c r="G5" s="39">
        <f>SUM(G6:G10)</f>
        <v>35</v>
      </c>
      <c r="H5" s="16">
        <f aca="true" t="shared" si="0" ref="H5:H10">_xlfn.IFERROR((G5/E5)*100,"--")</f>
        <v>43.75</v>
      </c>
      <c r="I5" s="17"/>
      <c r="J5" s="39">
        <f>SUM(J6:J10)</f>
        <v>45</v>
      </c>
      <c r="K5" s="16">
        <f aca="true" t="shared" si="1" ref="K5:K10">_xlfn.IFERROR((J5/E5)*100,"--")</f>
        <v>56.25</v>
      </c>
    </row>
    <row r="6" spans="1:11" ht="42" customHeight="1">
      <c r="A6" s="146" t="s">
        <v>9</v>
      </c>
      <c r="B6" s="146"/>
      <c r="C6" s="146"/>
      <c r="D6" s="19"/>
      <c r="E6" s="44">
        <f>SUM(G6+J6)</f>
        <v>10</v>
      </c>
      <c r="F6" s="21"/>
      <c r="G6" s="20">
        <v>5</v>
      </c>
      <c r="H6" s="22">
        <f t="shared" si="0"/>
        <v>50</v>
      </c>
      <c r="I6" s="21"/>
      <c r="J6" s="20">
        <v>5</v>
      </c>
      <c r="K6" s="22">
        <f t="shared" si="1"/>
        <v>50</v>
      </c>
    </row>
    <row r="7" spans="1:11" ht="42" customHeight="1">
      <c r="A7" s="23" t="s">
        <v>10</v>
      </c>
      <c r="B7" s="23"/>
      <c r="C7" s="18"/>
      <c r="D7" s="19"/>
      <c r="E7" s="44">
        <f>SUM(G7+J7)</f>
        <v>59</v>
      </c>
      <c r="F7" s="21"/>
      <c r="G7" s="20">
        <v>24</v>
      </c>
      <c r="H7" s="22">
        <f t="shared" si="0"/>
        <v>40.67796610169492</v>
      </c>
      <c r="I7" s="21"/>
      <c r="J7" s="20">
        <v>35</v>
      </c>
      <c r="K7" s="22">
        <f t="shared" si="1"/>
        <v>59.32203389830508</v>
      </c>
    </row>
    <row r="8" spans="1:11" ht="42" customHeight="1">
      <c r="A8" s="23" t="s">
        <v>11</v>
      </c>
      <c r="B8" s="23"/>
      <c r="C8" s="18"/>
      <c r="D8" s="19"/>
      <c r="E8" s="44">
        <f>SUM(G8+J8)</f>
        <v>0</v>
      </c>
      <c r="F8" s="21"/>
      <c r="G8" s="20">
        <v>0</v>
      </c>
      <c r="H8" s="22" t="str">
        <f t="shared" si="0"/>
        <v>--</v>
      </c>
      <c r="I8" s="21"/>
      <c r="J8" s="20"/>
      <c r="K8" s="22" t="str">
        <f t="shared" si="1"/>
        <v>--</v>
      </c>
    </row>
    <row r="9" spans="1:11" ht="42" customHeight="1">
      <c r="A9" s="24" t="s">
        <v>12</v>
      </c>
      <c r="B9" s="25"/>
      <c r="C9" s="25"/>
      <c r="D9" s="26"/>
      <c r="E9" s="44">
        <f>SUM(G9+J9)</f>
        <v>5</v>
      </c>
      <c r="F9" s="27"/>
      <c r="G9" s="41">
        <v>4</v>
      </c>
      <c r="H9" s="22">
        <f t="shared" si="0"/>
        <v>80</v>
      </c>
      <c r="I9" s="27"/>
      <c r="J9" s="20">
        <v>1</v>
      </c>
      <c r="K9" s="22">
        <f t="shared" si="1"/>
        <v>20</v>
      </c>
    </row>
    <row r="10" spans="1:11" ht="42" customHeight="1">
      <c r="A10" s="28" t="s">
        <v>13</v>
      </c>
      <c r="B10" s="29"/>
      <c r="C10" s="30"/>
      <c r="D10" s="31"/>
      <c r="E10" s="45">
        <f>SUM(G10+J10)</f>
        <v>6</v>
      </c>
      <c r="F10" s="33"/>
      <c r="G10" s="42">
        <v>2</v>
      </c>
      <c r="H10" s="34">
        <f t="shared" si="0"/>
        <v>33.33333333333333</v>
      </c>
      <c r="I10" s="33"/>
      <c r="J10" s="42">
        <v>4</v>
      </c>
      <c r="K10" s="34">
        <f t="shared" si="1"/>
        <v>66.66666666666666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codeName="工作表14"/>
  <dimension ref="A1:M11"/>
  <sheetViews>
    <sheetView zoomScalePageLayoutView="0" workbookViewId="0" topLeftCell="A1">
      <selection activeCell="A6" sqref="A6:C6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62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49" t="s">
        <v>3</v>
      </c>
      <c r="B3" s="149"/>
      <c r="C3" s="149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49"/>
      <c r="B4" s="149"/>
      <c r="C4" s="149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11"/>
      <c r="C5" s="12"/>
      <c r="D5" s="13"/>
      <c r="E5" s="43">
        <f>SUM('10512:10501'!E5)</f>
        <v>852</v>
      </c>
      <c r="F5" s="15"/>
      <c r="G5" s="43">
        <f>SUM('10512:10501'!G5)</f>
        <v>418</v>
      </c>
      <c r="H5" s="16">
        <f aca="true" t="shared" si="0" ref="H5:H10">_xlfn.IFERROR((G5/E5)*100,"--")</f>
        <v>49.06103286384976</v>
      </c>
      <c r="I5" s="17"/>
      <c r="J5" s="43">
        <f>SUM('10512:10501'!J5)</f>
        <v>434</v>
      </c>
      <c r="K5" s="16">
        <f aca="true" t="shared" si="1" ref="K5:K10">_xlfn.IFERROR((J5/E5)*100,"--")</f>
        <v>50.93896713615024</v>
      </c>
    </row>
    <row r="6" spans="1:11" ht="42" customHeight="1">
      <c r="A6" s="146" t="s">
        <v>9</v>
      </c>
      <c r="B6" s="146"/>
      <c r="C6" s="146"/>
      <c r="D6" s="19"/>
      <c r="E6" s="44">
        <f>SUM('10512:10501'!E6)</f>
        <v>69</v>
      </c>
      <c r="F6" s="21"/>
      <c r="G6" s="44">
        <f>SUM('10512:10501'!G6)</f>
        <v>29</v>
      </c>
      <c r="H6" s="22">
        <f t="shared" si="0"/>
        <v>42.028985507246375</v>
      </c>
      <c r="I6" s="21"/>
      <c r="J6" s="44">
        <f>SUM('10512:10501'!J6)</f>
        <v>40</v>
      </c>
      <c r="K6" s="22">
        <f t="shared" si="1"/>
        <v>57.971014492753625</v>
      </c>
    </row>
    <row r="7" spans="1:11" ht="42" customHeight="1">
      <c r="A7" s="23" t="s">
        <v>10</v>
      </c>
      <c r="B7" s="23"/>
      <c r="C7" s="18"/>
      <c r="D7" s="19"/>
      <c r="E7" s="44">
        <f>SUM('10512:10501'!E7)</f>
        <v>197</v>
      </c>
      <c r="F7" s="21"/>
      <c r="G7" s="44">
        <f>SUM('10512:10501'!G7)</f>
        <v>93</v>
      </c>
      <c r="H7" s="22">
        <f t="shared" si="0"/>
        <v>47.20812182741117</v>
      </c>
      <c r="I7" s="21"/>
      <c r="J7" s="44">
        <f>SUM('10512:10501'!J7)</f>
        <v>104</v>
      </c>
      <c r="K7" s="22">
        <f t="shared" si="1"/>
        <v>52.79187817258884</v>
      </c>
    </row>
    <row r="8" spans="1:11" ht="42" customHeight="1">
      <c r="A8" s="23" t="s">
        <v>11</v>
      </c>
      <c r="B8" s="23"/>
      <c r="C8" s="18"/>
      <c r="D8" s="19"/>
      <c r="E8" s="44">
        <f>SUM('10512:10501'!E8)</f>
        <v>156</v>
      </c>
      <c r="F8" s="21"/>
      <c r="G8" s="44">
        <f>SUM('10512:10501'!G8)</f>
        <v>76</v>
      </c>
      <c r="H8" s="22">
        <f t="shared" si="0"/>
        <v>48.717948717948715</v>
      </c>
      <c r="I8" s="21"/>
      <c r="J8" s="44">
        <f>SUM('10512:10501'!J8)</f>
        <v>80</v>
      </c>
      <c r="K8" s="22">
        <f t="shared" si="1"/>
        <v>51.28205128205128</v>
      </c>
    </row>
    <row r="9" spans="1:11" ht="42" customHeight="1">
      <c r="A9" s="24" t="s">
        <v>12</v>
      </c>
      <c r="B9" s="25"/>
      <c r="C9" s="25"/>
      <c r="D9" s="26"/>
      <c r="E9" s="44">
        <f>SUM('10512:10501'!E9)</f>
        <v>127</v>
      </c>
      <c r="F9" s="27"/>
      <c r="G9" s="44">
        <f>SUM('10512:10501'!G9)</f>
        <v>78</v>
      </c>
      <c r="H9" s="22">
        <f t="shared" si="0"/>
        <v>61.417322834645674</v>
      </c>
      <c r="I9" s="27"/>
      <c r="J9" s="44">
        <f>SUM('10512:10501'!J9)</f>
        <v>49</v>
      </c>
      <c r="K9" s="22">
        <f t="shared" si="1"/>
        <v>38.582677165354326</v>
      </c>
    </row>
    <row r="10" spans="1:11" ht="42" customHeight="1">
      <c r="A10" s="28" t="s">
        <v>13</v>
      </c>
      <c r="B10" s="29"/>
      <c r="C10" s="30"/>
      <c r="D10" s="31"/>
      <c r="E10" s="45">
        <f>SUM('10512:10501'!E10)</f>
        <v>303</v>
      </c>
      <c r="F10" s="33"/>
      <c r="G10" s="45">
        <f>SUM('10512:10501'!G10)</f>
        <v>142</v>
      </c>
      <c r="H10" s="34">
        <f t="shared" si="0"/>
        <v>46.864686468646866</v>
      </c>
      <c r="I10" s="33"/>
      <c r="J10" s="45">
        <f>SUM('10512:10501'!J10)</f>
        <v>161</v>
      </c>
      <c r="K10" s="34">
        <f t="shared" si="1"/>
        <v>53.135313531353134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codeName="工作表15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27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156</v>
      </c>
      <c r="F5" s="17"/>
      <c r="G5" s="39">
        <f>SUM(G6:G10)</f>
        <v>73</v>
      </c>
      <c r="H5" s="16">
        <f aca="true" t="shared" si="1" ref="H5:H10">_xlfn.IFERROR((G5/E5)*100,"--")</f>
        <v>46.794871794871796</v>
      </c>
      <c r="I5" s="17"/>
      <c r="J5" s="39">
        <f>SUM(J6:J10)</f>
        <v>83</v>
      </c>
      <c r="K5" s="16">
        <f aca="true" t="shared" si="2" ref="K5:K10">_xlfn.IFERROR((J5/E5)*100,"--")</f>
        <v>53.205128205128204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5</v>
      </c>
      <c r="F8" s="40"/>
      <c r="G8" s="20">
        <v>2</v>
      </c>
      <c r="H8" s="22">
        <f t="shared" si="1"/>
        <v>40</v>
      </c>
      <c r="I8" s="40"/>
      <c r="J8" s="20">
        <v>3</v>
      </c>
      <c r="K8" s="22">
        <f t="shared" si="2"/>
        <v>60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10</v>
      </c>
      <c r="F9" s="27"/>
      <c r="G9" s="20">
        <v>4</v>
      </c>
      <c r="H9" s="22">
        <f t="shared" si="1"/>
        <v>40</v>
      </c>
      <c r="I9" s="27"/>
      <c r="J9" s="20">
        <v>6</v>
      </c>
      <c r="K9" s="22">
        <f t="shared" si="2"/>
        <v>60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141</v>
      </c>
      <c r="F10" s="33"/>
      <c r="G10" s="32">
        <v>67</v>
      </c>
      <c r="H10" s="34">
        <f t="shared" si="1"/>
        <v>47.5177304964539</v>
      </c>
      <c r="I10" s="33"/>
      <c r="J10" s="32">
        <v>74</v>
      </c>
      <c r="K10" s="34">
        <f t="shared" si="2"/>
        <v>52.4822695035461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codeName="工作表16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28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64</v>
      </c>
      <c r="F5" s="17"/>
      <c r="G5" s="39">
        <f>SUM(G6:G10)</f>
        <v>35</v>
      </c>
      <c r="H5" s="16">
        <f aca="true" t="shared" si="1" ref="H5:H10">_xlfn.IFERROR((G5/E5)*100,"--")</f>
        <v>54.6875</v>
      </c>
      <c r="I5" s="17"/>
      <c r="J5" s="39">
        <f>SUM(J6:J10)</f>
        <v>29</v>
      </c>
      <c r="K5" s="16">
        <f aca="true" t="shared" si="2" ref="K5:K10">_xlfn.IFERROR((J5/E5)*100,"--")</f>
        <v>45.3125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13</v>
      </c>
      <c r="F6" s="40"/>
      <c r="G6" s="20">
        <v>9</v>
      </c>
      <c r="H6" s="22">
        <f t="shared" si="1"/>
        <v>69.23076923076923</v>
      </c>
      <c r="I6" s="40"/>
      <c r="J6" s="20">
        <v>4</v>
      </c>
      <c r="K6" s="22">
        <f t="shared" si="2"/>
        <v>30.76923076923077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24</v>
      </c>
      <c r="F7" s="40"/>
      <c r="G7" s="20">
        <v>9</v>
      </c>
      <c r="H7" s="22">
        <f t="shared" si="1"/>
        <v>37.5</v>
      </c>
      <c r="I7" s="40"/>
      <c r="J7" s="20">
        <v>15</v>
      </c>
      <c r="K7" s="22">
        <f t="shared" si="2"/>
        <v>62.5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18</v>
      </c>
      <c r="F8" s="40"/>
      <c r="G8" s="20">
        <v>12</v>
      </c>
      <c r="H8" s="22">
        <f t="shared" si="1"/>
        <v>66.66666666666666</v>
      </c>
      <c r="I8" s="40"/>
      <c r="J8" s="20">
        <v>6</v>
      </c>
      <c r="K8" s="22">
        <f t="shared" si="2"/>
        <v>33.33333333333333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9</v>
      </c>
      <c r="F9" s="27"/>
      <c r="G9" s="20">
        <v>5</v>
      </c>
      <c r="H9" s="22">
        <f t="shared" si="1"/>
        <v>55.55555555555556</v>
      </c>
      <c r="I9" s="27"/>
      <c r="J9" s="20">
        <v>4</v>
      </c>
      <c r="K9" s="22">
        <f t="shared" si="2"/>
        <v>44.44444444444444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codeName="工作表17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29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76</v>
      </c>
      <c r="F5" s="17"/>
      <c r="G5" s="39">
        <f>SUM(G6:G10)</f>
        <v>41</v>
      </c>
      <c r="H5" s="16">
        <f aca="true" t="shared" si="1" ref="H5:H10">_xlfn.IFERROR((G5/E5)*100,"--")</f>
        <v>53.94736842105263</v>
      </c>
      <c r="I5" s="17"/>
      <c r="J5" s="39">
        <f>SUM(J6:J10)</f>
        <v>35</v>
      </c>
      <c r="K5" s="16">
        <f aca="true" t="shared" si="2" ref="K5:K10">_xlfn.IFERROR((J5/E5)*100,"--")</f>
        <v>46.05263157894737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1</v>
      </c>
      <c r="F6" s="40"/>
      <c r="G6" s="20">
        <v>0</v>
      </c>
      <c r="H6" s="22">
        <f t="shared" si="1"/>
        <v>0</v>
      </c>
      <c r="I6" s="40"/>
      <c r="J6" s="20">
        <v>1</v>
      </c>
      <c r="K6" s="22">
        <f t="shared" si="2"/>
        <v>100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4</v>
      </c>
      <c r="F7" s="40"/>
      <c r="G7" s="20">
        <v>1</v>
      </c>
      <c r="H7" s="22">
        <f t="shared" si="1"/>
        <v>25</v>
      </c>
      <c r="I7" s="40"/>
      <c r="J7" s="20">
        <v>3</v>
      </c>
      <c r="K7" s="22">
        <f t="shared" si="2"/>
        <v>75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13</v>
      </c>
      <c r="F8" s="40"/>
      <c r="G8" s="20">
        <v>5</v>
      </c>
      <c r="H8" s="22">
        <f t="shared" si="1"/>
        <v>38.46153846153847</v>
      </c>
      <c r="I8" s="40"/>
      <c r="J8" s="20">
        <v>8</v>
      </c>
      <c r="K8" s="22">
        <f t="shared" si="2"/>
        <v>61.53846153846154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58</v>
      </c>
      <c r="F10" s="33"/>
      <c r="G10" s="32">
        <v>35</v>
      </c>
      <c r="H10" s="34">
        <f t="shared" si="1"/>
        <v>60.3448275862069</v>
      </c>
      <c r="I10" s="33"/>
      <c r="J10" s="32">
        <v>23</v>
      </c>
      <c r="K10" s="34">
        <f t="shared" si="2"/>
        <v>39.6551724137931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codeName="工作表18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30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23</v>
      </c>
      <c r="F5" s="17"/>
      <c r="G5" s="39">
        <f>SUM(G6:G10)</f>
        <v>15</v>
      </c>
      <c r="H5" s="16">
        <f aca="true" t="shared" si="1" ref="H5:H10">_xlfn.IFERROR((G5/E5)*100,"--")</f>
        <v>65.21739130434783</v>
      </c>
      <c r="I5" s="17"/>
      <c r="J5" s="39">
        <f>SUM(J6:J10)</f>
        <v>8</v>
      </c>
      <c r="K5" s="16">
        <f aca="true" t="shared" si="2" ref="K5:K10">_xlfn.IFERROR((J5/E5)*100,"--")</f>
        <v>34.78260869565217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0</v>
      </c>
      <c r="F7" s="40"/>
      <c r="G7" s="20">
        <v>0</v>
      </c>
      <c r="H7" s="22" t="str">
        <f t="shared" si="1"/>
        <v>--</v>
      </c>
      <c r="I7" s="40"/>
      <c r="J7" s="20">
        <v>0</v>
      </c>
      <c r="K7" s="22" t="str">
        <f t="shared" si="2"/>
        <v>--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4</v>
      </c>
      <c r="F8" s="40"/>
      <c r="G8" s="20">
        <v>4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0</v>
      </c>
      <c r="F9" s="27"/>
      <c r="G9" s="20">
        <v>0</v>
      </c>
      <c r="H9" s="22" t="str">
        <f t="shared" si="1"/>
        <v>--</v>
      </c>
      <c r="I9" s="27"/>
      <c r="J9" s="20">
        <v>0</v>
      </c>
      <c r="K9" s="22" t="str">
        <f t="shared" si="2"/>
        <v>--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19</v>
      </c>
      <c r="F10" s="33"/>
      <c r="G10" s="32">
        <v>11</v>
      </c>
      <c r="H10" s="34">
        <f t="shared" si="1"/>
        <v>57.89473684210527</v>
      </c>
      <c r="I10" s="33"/>
      <c r="J10" s="32">
        <v>8</v>
      </c>
      <c r="K10" s="34">
        <f t="shared" si="2"/>
        <v>42.10526315789473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codeName="工作表19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31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95</v>
      </c>
      <c r="F5" s="17"/>
      <c r="G5" s="39">
        <f>SUM(G6:G10)</f>
        <v>44</v>
      </c>
      <c r="H5" s="16">
        <f aca="true" t="shared" si="1" ref="H5:H10">_xlfn.IFERROR((G5/E5)*100,"--")</f>
        <v>46.31578947368421</v>
      </c>
      <c r="I5" s="17"/>
      <c r="J5" s="39">
        <f>SUM(J6:J10)</f>
        <v>51</v>
      </c>
      <c r="K5" s="16">
        <f aca="true" t="shared" si="2" ref="K5:K10">_xlfn.IFERROR((J5/E5)*100,"--")</f>
        <v>53.68421052631579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0</v>
      </c>
      <c r="F6" s="40"/>
      <c r="G6" s="20">
        <v>0</v>
      </c>
      <c r="H6" s="22" t="str">
        <f t="shared" si="1"/>
        <v>--</v>
      </c>
      <c r="I6" s="40"/>
      <c r="J6" s="20">
        <v>0</v>
      </c>
      <c r="K6" s="22" t="str">
        <f t="shared" si="2"/>
        <v>--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88</v>
      </c>
      <c r="F7" s="40"/>
      <c r="G7" s="20">
        <v>39</v>
      </c>
      <c r="H7" s="22">
        <f t="shared" si="1"/>
        <v>44.31818181818182</v>
      </c>
      <c r="I7" s="40"/>
      <c r="J7" s="20">
        <v>49</v>
      </c>
      <c r="K7" s="22">
        <f t="shared" si="2"/>
        <v>55.68181818181818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3</v>
      </c>
      <c r="F8" s="40"/>
      <c r="G8" s="20">
        <v>3</v>
      </c>
      <c r="H8" s="22">
        <f t="shared" si="1"/>
        <v>100</v>
      </c>
      <c r="I8" s="40"/>
      <c r="J8" s="20">
        <v>0</v>
      </c>
      <c r="K8" s="22">
        <f t="shared" si="2"/>
        <v>0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4</v>
      </c>
      <c r="F9" s="27"/>
      <c r="G9" s="20">
        <v>2</v>
      </c>
      <c r="H9" s="22">
        <f t="shared" si="1"/>
        <v>50</v>
      </c>
      <c r="I9" s="27"/>
      <c r="J9" s="20">
        <v>2</v>
      </c>
      <c r="K9" s="22">
        <f t="shared" si="2"/>
        <v>50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0</v>
      </c>
      <c r="F10" s="33"/>
      <c r="G10" s="32">
        <v>0</v>
      </c>
      <c r="H10" s="34" t="str">
        <f t="shared" si="1"/>
        <v>--</v>
      </c>
      <c r="I10" s="33"/>
      <c r="J10" s="32">
        <v>0</v>
      </c>
      <c r="K10" s="34" t="str">
        <f t="shared" si="2"/>
        <v>--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codeName="工作表20"/>
  <dimension ref="A1:M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5.125" style="1" customWidth="1"/>
    <col min="3" max="3" width="25.375" style="1" customWidth="1"/>
    <col min="4" max="4" width="1.625" style="1" customWidth="1"/>
    <col min="5" max="5" width="14.625" style="1" customWidth="1"/>
    <col min="6" max="6" width="1.625" style="1" customWidth="1"/>
    <col min="7" max="7" width="11.25390625" style="1" customWidth="1"/>
    <col min="8" max="8" width="8.50390625" style="1" bestFit="1" customWidth="1"/>
    <col min="9" max="9" width="1.625" style="1" customWidth="1"/>
    <col min="10" max="10" width="11.50390625" style="1" customWidth="1"/>
    <col min="11" max="11" width="8.50390625" style="1" bestFit="1" customWidth="1"/>
    <col min="12" max="12" width="9.00390625" style="1" customWidth="1"/>
    <col min="13" max="16384" width="9.00390625" style="1" customWidth="1"/>
  </cols>
  <sheetData>
    <row r="1" spans="1:11" ht="39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4" customFormat="1" ht="33" customHeight="1">
      <c r="A2" s="2"/>
      <c r="B2" s="2"/>
      <c r="C2" s="2"/>
      <c r="D2" s="2"/>
      <c r="E2" s="3" t="s">
        <v>32</v>
      </c>
      <c r="F2" s="3"/>
      <c r="G2" s="3"/>
      <c r="H2" s="3"/>
      <c r="I2" s="3"/>
      <c r="J2" s="148" t="s">
        <v>2</v>
      </c>
      <c r="K2" s="148"/>
    </row>
    <row r="3" spans="1:13" ht="30.75" customHeight="1">
      <c r="A3" s="152" t="s">
        <v>3</v>
      </c>
      <c r="B3" s="152"/>
      <c r="C3" s="152"/>
      <c r="D3" s="149" t="s">
        <v>4</v>
      </c>
      <c r="E3" s="149"/>
      <c r="F3" s="150" t="s">
        <v>5</v>
      </c>
      <c r="G3" s="150"/>
      <c r="H3" s="150"/>
      <c r="I3" s="151" t="s">
        <v>6</v>
      </c>
      <c r="J3" s="151"/>
      <c r="K3" s="151"/>
      <c r="M3" s="5"/>
    </row>
    <row r="4" spans="1:11" ht="30.75" customHeight="1">
      <c r="A4" s="152"/>
      <c r="B4" s="152"/>
      <c r="C4" s="152"/>
      <c r="D4" s="149"/>
      <c r="E4" s="149"/>
      <c r="F4" s="6"/>
      <c r="G4" s="7"/>
      <c r="H4" s="8" t="s">
        <v>7</v>
      </c>
      <c r="I4" s="6"/>
      <c r="J4" s="7"/>
      <c r="K4" s="9" t="s">
        <v>7</v>
      </c>
    </row>
    <row r="5" spans="1:11" ht="30.75" customHeight="1">
      <c r="A5" s="10" t="s">
        <v>8</v>
      </c>
      <c r="B5" s="37"/>
      <c r="C5" s="38"/>
      <c r="D5" s="13"/>
      <c r="E5" s="14">
        <f aca="true" t="shared" si="0" ref="E5:E10">SUM(G5,J5)</f>
        <v>73</v>
      </c>
      <c r="F5" s="17"/>
      <c r="G5" s="39">
        <f>SUM(G6:G10)</f>
        <v>40</v>
      </c>
      <c r="H5" s="16">
        <f aca="true" t="shared" si="1" ref="H5:H10">_xlfn.IFERROR((G5/E5)*100,"--")</f>
        <v>54.794520547945204</v>
      </c>
      <c r="I5" s="17"/>
      <c r="J5" s="39">
        <f>SUM(J6:J10)</f>
        <v>33</v>
      </c>
      <c r="K5" s="16">
        <f aca="true" t="shared" si="2" ref="K5:K10">_xlfn.IFERROR((J5/E5)*100,"--")</f>
        <v>45.20547945205479</v>
      </c>
    </row>
    <row r="6" spans="1:11" ht="42" customHeight="1">
      <c r="A6" s="146" t="s">
        <v>9</v>
      </c>
      <c r="B6" s="146"/>
      <c r="C6" s="146"/>
      <c r="D6" s="19"/>
      <c r="E6" s="20">
        <f t="shared" si="0"/>
        <v>4</v>
      </c>
      <c r="F6" s="40"/>
      <c r="G6" s="20">
        <v>0</v>
      </c>
      <c r="H6" s="22">
        <f t="shared" si="1"/>
        <v>0</v>
      </c>
      <c r="I6" s="40"/>
      <c r="J6" s="20">
        <v>4</v>
      </c>
      <c r="K6" s="22">
        <f t="shared" si="2"/>
        <v>100</v>
      </c>
    </row>
    <row r="7" spans="1:11" ht="42" customHeight="1">
      <c r="A7" s="23" t="s">
        <v>10</v>
      </c>
      <c r="B7" s="23"/>
      <c r="C7" s="18"/>
      <c r="D7" s="19"/>
      <c r="E7" s="20">
        <f t="shared" si="0"/>
        <v>6</v>
      </c>
      <c r="F7" s="40"/>
      <c r="G7" s="20">
        <v>4</v>
      </c>
      <c r="H7" s="22">
        <f t="shared" si="1"/>
        <v>66.66666666666666</v>
      </c>
      <c r="I7" s="40"/>
      <c r="J7" s="20">
        <v>2</v>
      </c>
      <c r="K7" s="22">
        <f t="shared" si="2"/>
        <v>33.33333333333333</v>
      </c>
    </row>
    <row r="8" spans="1:11" ht="42" customHeight="1">
      <c r="A8" s="23" t="s">
        <v>11</v>
      </c>
      <c r="B8" s="23"/>
      <c r="C8" s="18"/>
      <c r="D8" s="19"/>
      <c r="E8" s="20">
        <f t="shared" si="0"/>
        <v>29</v>
      </c>
      <c r="F8" s="40"/>
      <c r="G8" s="20">
        <v>15</v>
      </c>
      <c r="H8" s="22">
        <f t="shared" si="1"/>
        <v>51.724137931034484</v>
      </c>
      <c r="I8" s="40"/>
      <c r="J8" s="20">
        <v>14</v>
      </c>
      <c r="K8" s="22">
        <f t="shared" si="2"/>
        <v>48.275862068965516</v>
      </c>
    </row>
    <row r="9" spans="1:11" ht="42" customHeight="1">
      <c r="A9" s="24" t="s">
        <v>12</v>
      </c>
      <c r="B9" s="25"/>
      <c r="C9" s="25"/>
      <c r="D9" s="26"/>
      <c r="E9" s="20">
        <f t="shared" si="0"/>
        <v>29</v>
      </c>
      <c r="F9" s="27"/>
      <c r="G9" s="20">
        <v>18</v>
      </c>
      <c r="H9" s="22">
        <f t="shared" si="1"/>
        <v>62.06896551724138</v>
      </c>
      <c r="I9" s="27"/>
      <c r="J9" s="20">
        <v>11</v>
      </c>
      <c r="K9" s="22">
        <f t="shared" si="2"/>
        <v>37.93103448275862</v>
      </c>
    </row>
    <row r="10" spans="1:11" ht="42" customHeight="1">
      <c r="A10" s="28" t="s">
        <v>13</v>
      </c>
      <c r="B10" s="29"/>
      <c r="C10" s="30"/>
      <c r="D10" s="31"/>
      <c r="E10" s="32">
        <f t="shared" si="0"/>
        <v>5</v>
      </c>
      <c r="F10" s="33"/>
      <c r="G10" s="32">
        <v>3</v>
      </c>
      <c r="H10" s="34">
        <f t="shared" si="1"/>
        <v>60</v>
      </c>
      <c r="I10" s="33"/>
      <c r="J10" s="32">
        <v>2</v>
      </c>
      <c r="K10" s="34">
        <f t="shared" si="2"/>
        <v>40</v>
      </c>
    </row>
    <row r="11" spans="1:2" s="36" customFormat="1" ht="19.5" customHeight="1">
      <c r="A11" s="35" t="s">
        <v>14</v>
      </c>
      <c r="B11" s="35"/>
    </row>
  </sheetData>
  <sheetProtection/>
  <mergeCells count="7">
    <mergeCell ref="A6:C6"/>
    <mergeCell ref="A1:K1"/>
    <mergeCell ref="J2:K2"/>
    <mergeCell ref="A3:C4"/>
    <mergeCell ref="D3:E4"/>
    <mergeCell ref="F3:H3"/>
    <mergeCell ref="I3:K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portrait" paperSize="9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apple.lin</dc:creator>
  <cp:keywords/>
  <dc:description/>
  <cp:lastModifiedBy>吳同偉</cp:lastModifiedBy>
  <cp:lastPrinted>2016-02-02T06:59:08Z</cp:lastPrinted>
  <dcterms:created xsi:type="dcterms:W3CDTF">2015-01-14T07:13:09Z</dcterms:created>
  <dcterms:modified xsi:type="dcterms:W3CDTF">2024-03-06T07:01:52Z</dcterms:modified>
  <cp:category/>
  <cp:version/>
  <cp:contentType/>
  <cp:contentStatus/>
</cp:coreProperties>
</file>