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各年度統計情形-依時間序列" sheetId="1" r:id="rId1"/>
    <sheet name="111年" sheetId="2" r:id="rId2"/>
    <sheet name="110年 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  <sheet name="104年" sheetId="9" r:id="rId9"/>
    <sheet name="103年" sheetId="10" r:id="rId10"/>
    <sheet name="102年" sheetId="11" r:id="rId11"/>
    <sheet name="101年 " sheetId="12" r:id="rId12"/>
    <sheet name="100年" sheetId="13" r:id="rId13"/>
    <sheet name="99年" sheetId="14" r:id="rId14"/>
    <sheet name="98年" sheetId="15" r:id="rId15"/>
    <sheet name="97年" sheetId="16" r:id="rId16"/>
    <sheet name="96年" sheetId="17" r:id="rId17"/>
  </sheets>
  <definedNames>
    <definedName name="_xlnm.Print_Area" localSheetId="12">'100年'!$A$1:$L$16</definedName>
    <definedName name="_xlnm.Print_Area" localSheetId="13">'99年'!$A$1:$L$16</definedName>
  </definedNames>
  <calcPr fullCalcOnLoad="1"/>
</workbook>
</file>

<file path=xl/sharedStrings.xml><?xml version="1.0" encoding="utf-8"?>
<sst xmlns="http://schemas.openxmlformats.org/spreadsheetml/2006/main" count="655" uniqueCount="120">
  <si>
    <t>博士</t>
  </si>
  <si>
    <t>碩士</t>
  </si>
  <si>
    <t>學士</t>
  </si>
  <si>
    <t>專科</t>
  </si>
  <si>
    <t>高中職</t>
  </si>
  <si>
    <t>研究員</t>
  </si>
  <si>
    <t>副研究員</t>
  </si>
  <si>
    <t>助理研究員</t>
  </si>
  <si>
    <t>研究助理</t>
  </si>
  <si>
    <t>人員特性</t>
  </si>
  <si>
    <t>人次</t>
  </si>
  <si>
    <t>人月</t>
  </si>
  <si>
    <t>總計</t>
  </si>
  <si>
    <t>男性</t>
  </si>
  <si>
    <t>女性</t>
  </si>
  <si>
    <t>學歷別</t>
  </si>
  <si>
    <t>職務別</t>
  </si>
  <si>
    <t>工業局專案計畫研究人員性別統計</t>
  </si>
  <si>
    <t>中華民國96年</t>
  </si>
  <si>
    <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產業政策組</t>
    </r>
    <r>
      <rPr>
        <sz val="12"/>
        <color indexed="8"/>
        <rFont val="Times New Roman"/>
        <family val="1"/>
      </rPr>
      <t>)</t>
    </r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</si>
  <si>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</si>
  <si>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工業局專案計畫研究人員性別統計</t>
  </si>
  <si>
    <t>人員特性</t>
  </si>
  <si>
    <t>人次</t>
  </si>
  <si>
    <t>人月</t>
  </si>
  <si>
    <t>總計</t>
  </si>
  <si>
    <t>男性</t>
  </si>
  <si>
    <t>女性</t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</si>
  <si>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</si>
  <si>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學歷別</t>
  </si>
  <si>
    <t>職務別</t>
  </si>
  <si>
    <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產業政策組</t>
    </r>
    <r>
      <rPr>
        <sz val="12"/>
        <color indexed="8"/>
        <rFont val="Times New Roman"/>
        <family val="1"/>
      </rPr>
      <t>)</t>
    </r>
  </si>
  <si>
    <t>中華民國97年</t>
  </si>
  <si>
    <t>百分比(%)</t>
  </si>
  <si>
    <t>人員特性</t>
  </si>
  <si>
    <t>人次</t>
  </si>
  <si>
    <t>人月</t>
  </si>
  <si>
    <t>總計</t>
  </si>
  <si>
    <t>男性</t>
  </si>
  <si>
    <t>女性</t>
  </si>
  <si>
    <t>百分比(%)</t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</si>
  <si>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</si>
  <si>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學歷別</t>
  </si>
  <si>
    <t>職務別</t>
  </si>
  <si>
    <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產業政策組</t>
    </r>
    <r>
      <rPr>
        <sz val="12"/>
        <color indexed="8"/>
        <rFont val="Times New Roman"/>
        <family val="1"/>
      </rPr>
      <t>)</t>
    </r>
  </si>
  <si>
    <t>中華民國98年</t>
  </si>
  <si>
    <t>工業局科技計畫研究人員性別統計</t>
  </si>
  <si>
    <t>中華民國99年</t>
  </si>
  <si>
    <t>中華民國100年</t>
  </si>
  <si>
    <t>男</t>
  </si>
  <si>
    <t>女</t>
  </si>
  <si>
    <t>工業局科技專案計畫研究人員性別統計表</t>
  </si>
  <si>
    <t>中華民國101年</t>
  </si>
  <si>
    <t>人員特性</t>
  </si>
  <si>
    <t>人次</t>
  </si>
  <si>
    <t>人月</t>
  </si>
  <si>
    <t>總計</t>
  </si>
  <si>
    <t>男性</t>
  </si>
  <si>
    <t>女性</t>
  </si>
  <si>
    <t>百分比(%)</t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</si>
  <si>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</si>
  <si>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學歷別</t>
  </si>
  <si>
    <t>職務別</t>
  </si>
  <si>
    <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</si>
  <si>
    <t>男</t>
  </si>
  <si>
    <t>女</t>
  </si>
  <si>
    <t>中華民國102年</t>
  </si>
  <si>
    <t>性別</t>
  </si>
  <si>
    <t>(%)</t>
  </si>
  <si>
    <t>中華民國103年</t>
  </si>
  <si>
    <t>中華民國104年</t>
  </si>
  <si>
    <t>中華民國105年</t>
  </si>
  <si>
    <t>女</t>
  </si>
  <si>
    <t>男</t>
  </si>
  <si>
    <t>性別</t>
  </si>
  <si>
    <t>人次</t>
  </si>
  <si>
    <t>人月</t>
  </si>
  <si>
    <t>其他</t>
  </si>
  <si>
    <t>其他</t>
  </si>
  <si>
    <t>中華民國106年</t>
  </si>
  <si>
    <t>中華民國107年</t>
  </si>
  <si>
    <t>工業局科技專案計畫研究人員性別統計表</t>
  </si>
  <si>
    <t>工業局科技計畫研究人員性別統計表</t>
  </si>
  <si>
    <t>人員特性</t>
  </si>
  <si>
    <t>人員特性</t>
  </si>
  <si>
    <t>項目</t>
  </si>
  <si>
    <t>人數</t>
  </si>
  <si>
    <r>
      <t>百分比</t>
    </r>
    <r>
      <rPr>
        <sz val="12"/>
        <rFont val="Times New Roman"/>
        <family val="1"/>
      </rPr>
      <t>(%)</t>
    </r>
  </si>
  <si>
    <t>人月</t>
  </si>
  <si>
    <r>
      <t>性別</t>
    </r>
    <r>
      <rPr>
        <sz val="12"/>
        <rFont val="Times New Roman"/>
        <family val="1"/>
      </rPr>
      <t xml:space="preserve">      </t>
    </r>
  </si>
  <si>
    <t>總計</t>
  </si>
  <si>
    <t>性別</t>
  </si>
  <si>
    <r>
      <t>百分比</t>
    </r>
    <r>
      <rPr>
        <sz val="12"/>
        <color indexed="8"/>
        <rFont val="Times New Roman"/>
        <family val="1"/>
      </rPr>
      <t>(%)</t>
    </r>
  </si>
  <si>
    <t>學歷</t>
  </si>
  <si>
    <t>其他</t>
  </si>
  <si>
    <t>職級</t>
  </si>
  <si>
    <t>工業局科技計畫研究人員性別統計(按人次分)</t>
  </si>
  <si>
    <t>年度</t>
  </si>
  <si>
    <t>總計</t>
  </si>
  <si>
    <t>性別</t>
  </si>
  <si>
    <t>學歷別</t>
  </si>
  <si>
    <t>職務別</t>
  </si>
  <si>
    <t>男</t>
  </si>
  <si>
    <t>女</t>
  </si>
  <si>
    <r>
      <t>表</t>
    </r>
    <r>
      <rPr>
        <sz val="12"/>
        <rFont val="Times New Roman"/>
        <family val="1"/>
      </rPr>
      <t>1  109</t>
    </r>
    <r>
      <rPr>
        <sz val="12"/>
        <rFont val="標楷體"/>
        <family val="4"/>
      </rPr>
      <t>年工業局專案計畫研究人員數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按性別分</t>
    </r>
  </si>
  <si>
    <r>
      <t>百分比</t>
    </r>
    <r>
      <rPr>
        <sz val="12"/>
        <color indexed="8"/>
        <rFont val="Times New Roman"/>
        <family val="1"/>
      </rPr>
      <t>(%)</t>
    </r>
  </si>
  <si>
    <r>
      <t>表</t>
    </r>
    <r>
      <rPr>
        <sz val="12"/>
        <color indexed="8"/>
        <rFont val="Times New Roman"/>
        <family val="1"/>
      </rPr>
      <t xml:space="preserve">2 </t>
    </r>
    <r>
      <rPr>
        <sz val="12"/>
        <rFont val="Times New Roman"/>
        <family val="1"/>
      </rPr>
      <t xml:space="preserve"> 109</t>
    </r>
    <r>
      <rPr>
        <sz val="12"/>
        <color indexed="8"/>
        <rFont val="標楷體"/>
        <family val="4"/>
      </rPr>
      <t>年工業局科技計畫研究人員數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按學歷與性別之分</t>
    </r>
  </si>
  <si>
    <r>
      <t>表</t>
    </r>
    <r>
      <rPr>
        <sz val="12"/>
        <color indexed="8"/>
        <rFont val="Times New Roman"/>
        <family val="1"/>
      </rPr>
      <t xml:space="preserve">3 </t>
    </r>
    <r>
      <rPr>
        <sz val="12"/>
        <rFont val="Times New Roman"/>
        <family val="1"/>
      </rPr>
      <t xml:space="preserve"> 109</t>
    </r>
    <r>
      <rPr>
        <sz val="12"/>
        <color indexed="8"/>
        <rFont val="標楷體"/>
        <family val="4"/>
      </rPr>
      <t>年工業局科技計畫研究人員數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按職級與性別分</t>
    </r>
  </si>
  <si>
    <t>資料來源：經濟部工業局</t>
  </si>
  <si>
    <t>資料來源：經濟部工業局</t>
  </si>
  <si>
    <r>
      <t>表</t>
    </r>
    <r>
      <rPr>
        <sz val="12"/>
        <rFont val="Times New Roman"/>
        <family val="1"/>
      </rPr>
      <t>1</t>
    </r>
  </si>
  <si>
    <r>
      <t>110</t>
    </r>
    <r>
      <rPr>
        <sz val="12"/>
        <rFont val="標楷體"/>
        <family val="4"/>
      </rPr>
      <t>年工業局專案計畫研究人員統計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按性別分</t>
    </r>
  </si>
  <si>
    <t>占比</t>
  </si>
  <si>
    <r>
      <t>表</t>
    </r>
    <r>
      <rPr>
        <sz val="12"/>
        <rFont val="Times New Roman"/>
        <family val="1"/>
      </rPr>
      <t>2</t>
    </r>
  </si>
  <si>
    <r>
      <t>110</t>
    </r>
    <r>
      <rPr>
        <sz val="12"/>
        <rFont val="標楷體"/>
        <family val="4"/>
      </rPr>
      <t>年工業局科技計畫研究人員統計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按學歷與性別分</t>
    </r>
  </si>
  <si>
    <r>
      <t>表</t>
    </r>
    <r>
      <rPr>
        <sz val="12"/>
        <rFont val="Times New Roman"/>
        <family val="1"/>
      </rPr>
      <t>3</t>
    </r>
  </si>
  <si>
    <r>
      <t>110</t>
    </r>
    <r>
      <rPr>
        <sz val="12"/>
        <rFont val="標楷體"/>
        <family val="4"/>
      </rPr>
      <t>年工業局科技計畫研究人員數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按職級與性別分</t>
    </r>
  </si>
  <si>
    <r>
      <t>111</t>
    </r>
    <r>
      <rPr>
        <sz val="12"/>
        <rFont val="標楷體"/>
        <family val="4"/>
      </rPr>
      <t>年工業局專案計畫研究人員統計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按性別分</t>
    </r>
  </si>
  <si>
    <r>
      <t>111</t>
    </r>
    <r>
      <rPr>
        <sz val="12"/>
        <rFont val="標楷體"/>
        <family val="4"/>
      </rPr>
      <t>年工業局科技計畫研究人員統計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按學歷與性別分</t>
    </r>
  </si>
  <si>
    <r>
      <t>111</t>
    </r>
    <r>
      <rPr>
        <sz val="12"/>
        <rFont val="標楷體"/>
        <family val="4"/>
      </rPr>
      <t>年工業局科技計畫研究人員數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按職級與性別分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</si>
</sst>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#,##0.0_ 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_-* #,##0.000_-;\-* #,##0.000_-;_-* &quot;-&quot;??_-;_-@_-"/>
    <numFmt numFmtId="188" formatCode="_-* #,##0.0_-;\-* #,##0.0_-;_-* &quot;-&quot;??_-;_-@_-"/>
    <numFmt numFmtId="189" formatCode="0.0%"/>
  </numFmts>
  <fonts count="5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2"/>
      <name val="Arai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sz val="10"/>
      <color indexed="10"/>
      <name val="標楷體"/>
      <family val="4"/>
    </font>
    <font>
      <sz val="12"/>
      <color indexed="8"/>
      <name val="Arai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sz val="10"/>
      <color rgb="FFFF0000"/>
      <name val="標楷體"/>
      <family val="4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2"/>
      <color theme="1"/>
      <name val="Arai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 diagonalDown="1">
      <left style="medium"/>
      <right style="medium"/>
      <top/>
      <bottom style="double"/>
      <diagonal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double"/>
      <diagonal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19" xfId="0" applyNumberFormat="1" applyFon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7" fontId="53" fillId="0" borderId="0" xfId="0" applyNumberFormat="1" applyFont="1" applyAlignment="1">
      <alignment horizontal="right" vertical="center"/>
    </xf>
    <xf numFmtId="176" fontId="53" fillId="0" borderId="0" xfId="0" applyNumberFormat="1" applyFont="1" applyAlignment="1">
      <alignment horizontal="right" vertical="center"/>
    </xf>
    <xf numFmtId="177" fontId="13" fillId="0" borderId="21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176" fontId="53" fillId="0" borderId="19" xfId="0" applyNumberFormat="1" applyFont="1" applyBorder="1" applyAlignment="1">
      <alignment horizontal="right" vertical="center"/>
    </xf>
    <xf numFmtId="177" fontId="53" fillId="0" borderId="19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vertical="center"/>
    </xf>
    <xf numFmtId="177" fontId="13" fillId="0" borderId="22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176" fontId="53" fillId="0" borderId="23" xfId="0" applyNumberFormat="1" applyFont="1" applyBorder="1" applyAlignment="1">
      <alignment horizontal="right" vertical="center"/>
    </xf>
    <xf numFmtId="177" fontId="53" fillId="0" borderId="23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177" fontId="54" fillId="0" borderId="25" xfId="0" applyNumberFormat="1" applyFont="1" applyBorder="1" applyAlignment="1">
      <alignment horizontal="right" vertical="center"/>
    </xf>
    <xf numFmtId="176" fontId="13" fillId="0" borderId="25" xfId="0" applyNumberFormat="1" applyFont="1" applyBorder="1" applyAlignment="1">
      <alignment horizontal="right" vertical="center"/>
    </xf>
    <xf numFmtId="176" fontId="54" fillId="0" borderId="25" xfId="0" applyNumberFormat="1" applyFont="1" applyBorder="1" applyAlignment="1">
      <alignment horizontal="right" vertical="center"/>
    </xf>
    <xf numFmtId="177" fontId="54" fillId="0" borderId="2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77" fontId="5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55" fillId="0" borderId="14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horizontal="right" vertical="center"/>
    </xf>
    <xf numFmtId="188" fontId="55" fillId="0" borderId="14" xfId="34" applyNumberFormat="1" applyFont="1" applyBorder="1" applyAlignment="1">
      <alignment vertical="center"/>
    </xf>
    <xf numFmtId="176" fontId="55" fillId="0" borderId="14" xfId="0" applyNumberFormat="1" applyFont="1" applyBorder="1" applyAlignment="1">
      <alignment vertical="center"/>
    </xf>
    <xf numFmtId="9" fontId="14" fillId="0" borderId="14" xfId="40" applyFont="1" applyBorder="1" applyAlignment="1">
      <alignment vertical="center"/>
    </xf>
    <xf numFmtId="9" fontId="55" fillId="0" borderId="14" xfId="40" applyFont="1" applyBorder="1" applyAlignment="1">
      <alignment vertical="center"/>
    </xf>
    <xf numFmtId="9" fontId="54" fillId="0" borderId="14" xfId="40" applyFont="1" applyBorder="1" applyAlignment="1">
      <alignment horizontal="right" vertical="center"/>
    </xf>
    <xf numFmtId="9" fontId="14" fillId="0" borderId="14" xfId="40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9" fontId="14" fillId="0" borderId="14" xfId="40" applyNumberFormat="1" applyFont="1" applyBorder="1" applyAlignment="1">
      <alignment vertical="center"/>
    </xf>
    <xf numFmtId="179" fontId="14" fillId="0" borderId="14" xfId="4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justify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justify" vertical="center"/>
    </xf>
    <xf numFmtId="3" fontId="14" fillId="0" borderId="30" xfId="0" applyNumberFormat="1" applyFont="1" applyBorder="1" applyAlignment="1">
      <alignment horizontal="right" vertical="center"/>
    </xf>
    <xf numFmtId="10" fontId="55" fillId="0" borderId="30" xfId="0" applyNumberFormat="1" applyFont="1" applyBorder="1" applyAlignment="1">
      <alignment horizontal="right" vertical="center"/>
    </xf>
    <xf numFmtId="4" fontId="55" fillId="0" borderId="30" xfId="0" applyNumberFormat="1" applyFont="1" applyBorder="1" applyAlignment="1">
      <alignment horizontal="right" vertical="center"/>
    </xf>
    <xf numFmtId="0" fontId="55" fillId="0" borderId="30" xfId="0" applyFont="1" applyBorder="1" applyAlignment="1">
      <alignment horizontal="right" vertical="center"/>
    </xf>
    <xf numFmtId="0" fontId="56" fillId="0" borderId="31" xfId="0" applyFont="1" applyBorder="1" applyAlignment="1">
      <alignment horizontal="justify" vertical="center"/>
    </xf>
    <xf numFmtId="0" fontId="1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56" fillId="0" borderId="30" xfId="0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right" vertical="center"/>
    </xf>
    <xf numFmtId="3" fontId="55" fillId="0" borderId="30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3" fontId="14" fillId="0" borderId="32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0" fontId="55" fillId="0" borderId="32" xfId="0" applyFont="1" applyBorder="1" applyAlignment="1">
      <alignment horizontal="right" vertical="center"/>
    </xf>
    <xf numFmtId="0" fontId="55" fillId="0" borderId="33" xfId="0" applyFont="1" applyBorder="1" applyAlignment="1">
      <alignment horizontal="right" vertical="center"/>
    </xf>
    <xf numFmtId="3" fontId="55" fillId="0" borderId="33" xfId="0" applyNumberFormat="1" applyFont="1" applyBorder="1" applyAlignment="1">
      <alignment horizontal="right" vertical="center"/>
    </xf>
    <xf numFmtId="0" fontId="55" fillId="0" borderId="29" xfId="0" applyFont="1" applyBorder="1" applyAlignment="1">
      <alignment horizontal="right" vertical="center"/>
    </xf>
    <xf numFmtId="3" fontId="55" fillId="0" borderId="29" xfId="0" applyNumberFormat="1" applyFont="1" applyBorder="1" applyAlignment="1">
      <alignment horizontal="right" vertical="center"/>
    </xf>
    <xf numFmtId="3" fontId="55" fillId="0" borderId="3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justify" vertical="center"/>
    </xf>
    <xf numFmtId="0" fontId="1" fillId="0" borderId="36" xfId="0" applyFont="1" applyBorder="1" applyAlignment="1">
      <alignment horizontal="justify" vertical="center"/>
    </xf>
    <xf numFmtId="10" fontId="55" fillId="0" borderId="3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justify" vertical="center"/>
    </xf>
    <xf numFmtId="3" fontId="55" fillId="0" borderId="39" xfId="0" applyNumberFormat="1" applyFont="1" applyBorder="1" applyAlignment="1">
      <alignment horizontal="right" vertical="center"/>
    </xf>
    <xf numFmtId="10" fontId="55" fillId="0" borderId="40" xfId="0" applyNumberFormat="1" applyFont="1" applyBorder="1" applyAlignment="1">
      <alignment horizontal="right" vertical="center"/>
    </xf>
    <xf numFmtId="4" fontId="55" fillId="0" borderId="39" xfId="0" applyNumberFormat="1" applyFont="1" applyBorder="1" applyAlignment="1">
      <alignment horizontal="right" vertical="center"/>
    </xf>
    <xf numFmtId="10" fontId="55" fillId="0" borderId="39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justify" vertical="center"/>
    </xf>
    <xf numFmtId="0" fontId="1" fillId="0" borderId="37" xfId="0" applyFont="1" applyBorder="1" applyAlignment="1">
      <alignment horizontal="center" vertical="center"/>
    </xf>
    <xf numFmtId="10" fontId="14" fillId="0" borderId="37" xfId="0" applyNumberFormat="1" applyFont="1" applyBorder="1" applyAlignment="1">
      <alignment horizontal="right" vertical="center"/>
    </xf>
    <xf numFmtId="10" fontId="14" fillId="0" borderId="30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right" vertical="center"/>
    </xf>
    <xf numFmtId="10" fontId="14" fillId="0" borderId="40" xfId="0" applyNumberFormat="1" applyFont="1" applyBorder="1" applyAlignment="1">
      <alignment horizontal="right" vertical="center"/>
    </xf>
    <xf numFmtId="0" fontId="55" fillId="0" borderId="39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14" fillId="0" borderId="41" xfId="0" applyFont="1" applyBorder="1" applyAlignment="1">
      <alignment horizontal="right" vertical="center"/>
    </xf>
    <xf numFmtId="10" fontId="14" fillId="0" borderId="42" xfId="0" applyNumberFormat="1" applyFont="1" applyBorder="1" applyAlignment="1">
      <alignment horizontal="right" vertical="center"/>
    </xf>
    <xf numFmtId="4" fontId="14" fillId="0" borderId="33" xfId="0" applyNumberFormat="1" applyFont="1" applyBorder="1" applyAlignment="1">
      <alignment horizontal="right" vertical="center"/>
    </xf>
    <xf numFmtId="10" fontId="14" fillId="0" borderId="33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3" fontId="14" fillId="0" borderId="43" xfId="0" applyNumberFormat="1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3" fontId="55" fillId="0" borderId="41" xfId="0" applyNumberFormat="1" applyFont="1" applyBorder="1" applyAlignment="1">
      <alignment horizontal="right" vertical="center"/>
    </xf>
    <xf numFmtId="10" fontId="55" fillId="0" borderId="42" xfId="0" applyNumberFormat="1" applyFont="1" applyBorder="1" applyAlignment="1">
      <alignment horizontal="right" vertical="center"/>
    </xf>
    <xf numFmtId="4" fontId="55" fillId="0" borderId="33" xfId="0" applyNumberFormat="1" applyFont="1" applyBorder="1" applyAlignment="1">
      <alignment horizontal="right" vertical="center"/>
    </xf>
    <xf numFmtId="10" fontId="55" fillId="0" borderId="33" xfId="0" applyNumberFormat="1" applyFont="1" applyBorder="1" applyAlignment="1">
      <alignment horizontal="right" vertical="center"/>
    </xf>
    <xf numFmtId="0" fontId="55" fillId="0" borderId="43" xfId="0" applyFont="1" applyBorder="1" applyAlignment="1">
      <alignment horizontal="right" vertical="center"/>
    </xf>
    <xf numFmtId="0" fontId="55" fillId="0" borderId="44" xfId="0" applyFont="1" applyBorder="1" applyAlignment="1">
      <alignment horizontal="right" vertical="center"/>
    </xf>
    <xf numFmtId="3" fontId="55" fillId="0" borderId="43" xfId="0" applyNumberFormat="1" applyFont="1" applyBorder="1" applyAlignment="1">
      <alignment horizontal="right" vertical="center"/>
    </xf>
    <xf numFmtId="3" fontId="58" fillId="0" borderId="14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justify" vertical="center"/>
    </xf>
    <xf numFmtId="0" fontId="1" fillId="0" borderId="29" xfId="0" applyFont="1" applyBorder="1" applyAlignment="1">
      <alignment horizontal="justify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46" xfId="0" applyFont="1" applyBorder="1" applyAlignment="1">
      <alignment horizontal="justify" vertical="center"/>
    </xf>
    <xf numFmtId="0" fontId="56" fillId="0" borderId="29" xfId="0" applyFont="1" applyBorder="1" applyAlignment="1">
      <alignment horizontal="justify" vertical="center"/>
    </xf>
    <xf numFmtId="0" fontId="56" fillId="0" borderId="5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showGridLines="0" tabSelected="1" zoomScalePageLayoutView="0" workbookViewId="0" topLeftCell="A16">
      <selection activeCell="K11" sqref="K11"/>
    </sheetView>
  </sheetViews>
  <sheetFormatPr defaultColWidth="9.00390625" defaultRowHeight="16.5"/>
  <cols>
    <col min="1" max="1" width="5.625" style="0" customWidth="1"/>
    <col min="2" max="3" width="7.75390625" style="0" customWidth="1"/>
    <col min="4" max="12" width="6.50390625" style="0" customWidth="1"/>
  </cols>
  <sheetData>
    <row r="1" spans="1:12" ht="25.5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30" customFormat="1" ht="16.5">
      <c r="A2" s="147" t="s">
        <v>97</v>
      </c>
      <c r="B2" s="147" t="s">
        <v>98</v>
      </c>
      <c r="C2" s="147" t="s">
        <v>99</v>
      </c>
      <c r="D2" s="148" t="s">
        <v>100</v>
      </c>
      <c r="E2" s="148"/>
      <c r="F2" s="148"/>
      <c r="G2" s="148"/>
      <c r="H2" s="148"/>
      <c r="I2" s="148" t="s">
        <v>101</v>
      </c>
      <c r="J2" s="148"/>
      <c r="K2" s="148"/>
      <c r="L2" s="148"/>
    </row>
    <row r="3" spans="1:12" s="30" customFormat="1" ht="49.5">
      <c r="A3" s="147"/>
      <c r="B3" s="147"/>
      <c r="C3" s="147"/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</row>
    <row r="4" spans="1:12" s="30" customFormat="1" ht="16.5">
      <c r="A4" s="143">
        <v>111</v>
      </c>
      <c r="B4" s="143">
        <v>4132</v>
      </c>
      <c r="C4" s="126" t="s">
        <v>64</v>
      </c>
      <c r="D4" s="141">
        <v>417</v>
      </c>
      <c r="E4" s="141">
        <v>1358</v>
      </c>
      <c r="F4" s="141">
        <v>283</v>
      </c>
      <c r="G4" s="141">
        <v>49</v>
      </c>
      <c r="H4" s="141">
        <v>7</v>
      </c>
      <c r="I4" s="141">
        <v>1324</v>
      </c>
      <c r="J4" s="141">
        <v>474</v>
      </c>
      <c r="K4" s="141">
        <v>254</v>
      </c>
      <c r="L4" s="141">
        <v>43</v>
      </c>
    </row>
    <row r="5" spans="1:12" s="30" customFormat="1" ht="16.5">
      <c r="A5" s="143"/>
      <c r="B5" s="143"/>
      <c r="C5" s="126" t="s">
        <v>65</v>
      </c>
      <c r="D5" s="141">
        <v>118</v>
      </c>
      <c r="E5" s="141">
        <v>1237</v>
      </c>
      <c r="F5" s="141">
        <v>578</v>
      </c>
      <c r="G5" s="141">
        <v>63</v>
      </c>
      <c r="H5" s="141">
        <v>22</v>
      </c>
      <c r="I5" s="141">
        <v>985</v>
      </c>
      <c r="J5" s="141">
        <v>549</v>
      </c>
      <c r="K5" s="141">
        <v>380</v>
      </c>
      <c r="L5" s="141">
        <v>92</v>
      </c>
    </row>
    <row r="6" spans="1:12" s="30" customFormat="1" ht="16.5">
      <c r="A6" s="144">
        <v>110</v>
      </c>
      <c r="B6" s="144">
        <v>4279</v>
      </c>
      <c r="C6" s="126" t="s">
        <v>64</v>
      </c>
      <c r="D6" s="141">
        <v>400</v>
      </c>
      <c r="E6" s="141">
        <v>1389</v>
      </c>
      <c r="F6" s="141">
        <v>303</v>
      </c>
      <c r="G6" s="141">
        <v>57</v>
      </c>
      <c r="H6" s="141">
        <v>5</v>
      </c>
      <c r="I6" s="141">
        <v>1289</v>
      </c>
      <c r="J6" s="141">
        <v>500</v>
      </c>
      <c r="K6" s="141">
        <v>296</v>
      </c>
      <c r="L6" s="141">
        <v>69</v>
      </c>
    </row>
    <row r="7" spans="1:12" s="30" customFormat="1" ht="16.5">
      <c r="A7" s="144"/>
      <c r="B7" s="144"/>
      <c r="C7" s="126" t="s">
        <v>65</v>
      </c>
      <c r="D7" s="141">
        <v>127</v>
      </c>
      <c r="E7" s="141">
        <v>1293</v>
      </c>
      <c r="F7" s="141">
        <v>609</v>
      </c>
      <c r="G7" s="141">
        <v>72</v>
      </c>
      <c r="H7" s="141">
        <v>24</v>
      </c>
      <c r="I7" s="141">
        <v>1016</v>
      </c>
      <c r="J7" s="141">
        <v>587</v>
      </c>
      <c r="K7" s="141">
        <v>427</v>
      </c>
      <c r="L7" s="141">
        <v>95</v>
      </c>
    </row>
    <row r="8" spans="1:12" s="30" customFormat="1" ht="16.5">
      <c r="A8" s="144">
        <v>109</v>
      </c>
      <c r="B8" s="144">
        <v>4325</v>
      </c>
      <c r="C8" s="126" t="s">
        <v>64</v>
      </c>
      <c r="D8" s="141">
        <v>386</v>
      </c>
      <c r="E8" s="141">
        <v>1400</v>
      </c>
      <c r="F8" s="141">
        <v>335</v>
      </c>
      <c r="G8" s="141">
        <v>3</v>
      </c>
      <c r="H8" s="141">
        <v>64</v>
      </c>
      <c r="I8" s="141">
        <v>1305</v>
      </c>
      <c r="J8" s="141">
        <v>467</v>
      </c>
      <c r="K8" s="141">
        <v>327</v>
      </c>
      <c r="L8" s="141">
        <v>89</v>
      </c>
    </row>
    <row r="9" spans="1:12" s="30" customFormat="1" ht="16.5">
      <c r="A9" s="144"/>
      <c r="B9" s="144"/>
      <c r="C9" s="126" t="s">
        <v>65</v>
      </c>
      <c r="D9" s="141">
        <v>121</v>
      </c>
      <c r="E9" s="141">
        <v>1289</v>
      </c>
      <c r="F9" s="141">
        <v>611</v>
      </c>
      <c r="G9" s="141">
        <v>21</v>
      </c>
      <c r="H9" s="141">
        <v>95</v>
      </c>
      <c r="I9" s="141">
        <v>978</v>
      </c>
      <c r="J9" s="141">
        <v>579</v>
      </c>
      <c r="K9" s="141">
        <v>451</v>
      </c>
      <c r="L9" s="141">
        <v>129</v>
      </c>
    </row>
    <row r="10" spans="1:12" s="30" customFormat="1" ht="16.5">
      <c r="A10" s="144">
        <v>108</v>
      </c>
      <c r="B10" s="144">
        <f>SUM(D10:H11)</f>
        <v>3735</v>
      </c>
      <c r="C10" s="126" t="s">
        <v>102</v>
      </c>
      <c r="D10" s="141">
        <v>337</v>
      </c>
      <c r="E10" s="141">
        <v>1296</v>
      </c>
      <c r="F10" s="141">
        <v>289</v>
      </c>
      <c r="G10" s="141">
        <v>66</v>
      </c>
      <c r="H10" s="141">
        <v>8</v>
      </c>
      <c r="I10" s="141">
        <v>1163</v>
      </c>
      <c r="J10" s="141">
        <v>448</v>
      </c>
      <c r="K10" s="141">
        <v>308</v>
      </c>
      <c r="L10" s="141">
        <v>77</v>
      </c>
    </row>
    <row r="11" spans="1:12" s="30" customFormat="1" ht="16.5">
      <c r="A11" s="144"/>
      <c r="B11" s="144"/>
      <c r="C11" s="126" t="s">
        <v>103</v>
      </c>
      <c r="D11" s="141">
        <v>91</v>
      </c>
      <c r="E11" s="141">
        <v>1035</v>
      </c>
      <c r="F11" s="141">
        <v>511</v>
      </c>
      <c r="G11" s="141">
        <v>83</v>
      </c>
      <c r="H11" s="141">
        <v>19</v>
      </c>
      <c r="I11" s="141">
        <v>726</v>
      </c>
      <c r="J11" s="141">
        <v>500</v>
      </c>
      <c r="K11" s="141">
        <v>396</v>
      </c>
      <c r="L11" s="141">
        <v>117</v>
      </c>
    </row>
    <row r="12" spans="1:12" s="30" customFormat="1" ht="16.5">
      <c r="A12" s="144">
        <v>107</v>
      </c>
      <c r="B12" s="144">
        <f>SUM(D12:H13)</f>
        <v>2980</v>
      </c>
      <c r="C12" s="126" t="s">
        <v>102</v>
      </c>
      <c r="D12" s="141">
        <v>252</v>
      </c>
      <c r="E12" s="141">
        <v>991</v>
      </c>
      <c r="F12" s="141">
        <v>228</v>
      </c>
      <c r="G12" s="141">
        <v>49</v>
      </c>
      <c r="H12" s="141">
        <v>5</v>
      </c>
      <c r="I12" s="141">
        <v>898</v>
      </c>
      <c r="J12" s="141">
        <v>335</v>
      </c>
      <c r="K12" s="141">
        <v>228</v>
      </c>
      <c r="L12" s="141">
        <f>45+19</f>
        <v>64</v>
      </c>
    </row>
    <row r="13" spans="1:12" s="30" customFormat="1" ht="16.5">
      <c r="A13" s="144"/>
      <c r="B13" s="144"/>
      <c r="C13" s="126" t="s">
        <v>103</v>
      </c>
      <c r="D13" s="141">
        <v>76</v>
      </c>
      <c r="E13" s="141">
        <v>854</v>
      </c>
      <c r="F13" s="141">
        <v>434</v>
      </c>
      <c r="G13" s="141">
        <v>75</v>
      </c>
      <c r="H13" s="141">
        <v>16</v>
      </c>
      <c r="I13" s="141">
        <v>586</v>
      </c>
      <c r="J13" s="141">
        <v>408</v>
      </c>
      <c r="K13" s="141">
        <v>352</v>
      </c>
      <c r="L13" s="141">
        <f>79+30</f>
        <v>109</v>
      </c>
    </row>
    <row r="14" spans="1:12" s="30" customFormat="1" ht="16.5">
      <c r="A14" s="143">
        <v>106</v>
      </c>
      <c r="B14" s="143">
        <f>SUM(D14:H15)</f>
        <v>3814</v>
      </c>
      <c r="C14" s="75" t="s">
        <v>102</v>
      </c>
      <c r="D14" s="142">
        <v>327</v>
      </c>
      <c r="E14" s="142">
        <v>1289</v>
      </c>
      <c r="F14" s="142">
        <v>289</v>
      </c>
      <c r="G14" s="142">
        <v>57</v>
      </c>
      <c r="H14" s="142">
        <v>4</v>
      </c>
      <c r="I14" s="142">
        <v>1128</v>
      </c>
      <c r="J14" s="142">
        <v>429</v>
      </c>
      <c r="K14" s="142">
        <v>343</v>
      </c>
      <c r="L14" s="142">
        <v>66</v>
      </c>
    </row>
    <row r="15" spans="1:12" s="30" customFormat="1" ht="16.5">
      <c r="A15" s="143"/>
      <c r="B15" s="143"/>
      <c r="C15" s="75" t="s">
        <v>103</v>
      </c>
      <c r="D15" s="142">
        <v>130</v>
      </c>
      <c r="E15" s="142">
        <v>1083</v>
      </c>
      <c r="F15" s="142">
        <v>539</v>
      </c>
      <c r="G15" s="142">
        <v>81</v>
      </c>
      <c r="H15" s="142">
        <v>15</v>
      </c>
      <c r="I15" s="142">
        <v>708</v>
      </c>
      <c r="J15" s="142">
        <v>543</v>
      </c>
      <c r="K15" s="141">
        <v>475</v>
      </c>
      <c r="L15" s="141">
        <v>122</v>
      </c>
    </row>
    <row r="16" spans="1:12" ht="16.5">
      <c r="A16" s="145">
        <v>105</v>
      </c>
      <c r="B16" s="145">
        <f>SUM(D16:H17)</f>
        <v>3106</v>
      </c>
      <c r="C16" s="75" t="s">
        <v>102</v>
      </c>
      <c r="D16" s="142">
        <v>239</v>
      </c>
      <c r="E16" s="142">
        <v>1076</v>
      </c>
      <c r="F16" s="142">
        <v>244</v>
      </c>
      <c r="G16" s="142">
        <v>45</v>
      </c>
      <c r="H16" s="142">
        <v>5</v>
      </c>
      <c r="I16" s="142">
        <v>947</v>
      </c>
      <c r="J16" s="142">
        <v>357</v>
      </c>
      <c r="K16" s="142">
        <v>258</v>
      </c>
      <c r="L16" s="142">
        <v>47</v>
      </c>
    </row>
    <row r="17" spans="1:12" ht="16.5">
      <c r="A17" s="145"/>
      <c r="B17" s="145"/>
      <c r="C17" s="75" t="s">
        <v>103</v>
      </c>
      <c r="D17" s="142">
        <v>96</v>
      </c>
      <c r="E17" s="142">
        <v>880</v>
      </c>
      <c r="F17" s="142">
        <v>431</v>
      </c>
      <c r="G17" s="142">
        <v>75</v>
      </c>
      <c r="H17" s="142">
        <v>15</v>
      </c>
      <c r="I17" s="142">
        <v>604</v>
      </c>
      <c r="J17" s="142">
        <v>429</v>
      </c>
      <c r="K17" s="142">
        <v>372</v>
      </c>
      <c r="L17" s="142">
        <v>92</v>
      </c>
    </row>
    <row r="18" spans="1:12" ht="16.5">
      <c r="A18" s="145">
        <v>104</v>
      </c>
      <c r="B18" s="145">
        <f>SUM(D18:H19)</f>
        <v>3376</v>
      </c>
      <c r="C18" s="75" t="s">
        <v>102</v>
      </c>
      <c r="D18" s="142">
        <v>308</v>
      </c>
      <c r="E18" s="142">
        <v>1128</v>
      </c>
      <c r="F18" s="142">
        <v>289</v>
      </c>
      <c r="G18" s="142">
        <v>64</v>
      </c>
      <c r="H18" s="142">
        <v>8</v>
      </c>
      <c r="I18" s="142">
        <v>1089</v>
      </c>
      <c r="J18" s="142">
        <v>427</v>
      </c>
      <c r="K18" s="142">
        <v>242</v>
      </c>
      <c r="L18" s="142">
        <v>39</v>
      </c>
    </row>
    <row r="19" spans="1:12" ht="16.5">
      <c r="A19" s="145"/>
      <c r="B19" s="145"/>
      <c r="C19" s="75" t="s">
        <v>103</v>
      </c>
      <c r="D19" s="142">
        <v>95</v>
      </c>
      <c r="E19" s="142">
        <v>871</v>
      </c>
      <c r="F19" s="142">
        <v>489</v>
      </c>
      <c r="G19" s="142">
        <v>105</v>
      </c>
      <c r="H19" s="142">
        <v>19</v>
      </c>
      <c r="I19" s="142">
        <v>595</v>
      </c>
      <c r="J19" s="142">
        <v>470</v>
      </c>
      <c r="K19" s="142">
        <v>386</v>
      </c>
      <c r="L19" s="142">
        <v>128</v>
      </c>
    </row>
    <row r="20" spans="1:12" ht="16.5">
      <c r="A20" s="145">
        <v>103</v>
      </c>
      <c r="B20" s="145">
        <v>3490</v>
      </c>
      <c r="C20" s="75" t="s">
        <v>102</v>
      </c>
      <c r="D20" s="142">
        <v>319</v>
      </c>
      <c r="E20" s="142">
        <v>1246</v>
      </c>
      <c r="F20" s="142">
        <v>325</v>
      </c>
      <c r="G20" s="142">
        <v>67</v>
      </c>
      <c r="H20" s="142">
        <v>8</v>
      </c>
      <c r="I20" s="142">
        <v>1150</v>
      </c>
      <c r="J20" s="142">
        <v>510</v>
      </c>
      <c r="K20" s="142">
        <v>256</v>
      </c>
      <c r="L20" s="142">
        <v>49</v>
      </c>
    </row>
    <row r="21" spans="1:12" ht="16.5">
      <c r="A21" s="145"/>
      <c r="B21" s="145"/>
      <c r="C21" s="75" t="s">
        <v>103</v>
      </c>
      <c r="D21" s="142">
        <v>79</v>
      </c>
      <c r="E21" s="142">
        <v>808</v>
      </c>
      <c r="F21" s="142">
        <v>495</v>
      </c>
      <c r="G21" s="142">
        <v>118</v>
      </c>
      <c r="H21" s="142">
        <v>25</v>
      </c>
      <c r="I21" s="142">
        <v>570</v>
      </c>
      <c r="J21" s="142">
        <v>493</v>
      </c>
      <c r="K21" s="142">
        <v>350</v>
      </c>
      <c r="L21" s="142">
        <v>112</v>
      </c>
    </row>
    <row r="22" spans="1:12" ht="16.5">
      <c r="A22" s="145">
        <v>102</v>
      </c>
      <c r="B22" s="145">
        <v>3988</v>
      </c>
      <c r="C22" s="75" t="s">
        <v>102</v>
      </c>
      <c r="D22" s="142">
        <v>361</v>
      </c>
      <c r="E22" s="142">
        <v>1512</v>
      </c>
      <c r="F22" s="142">
        <v>391</v>
      </c>
      <c r="G22" s="142">
        <v>76</v>
      </c>
      <c r="H22" s="142">
        <v>10</v>
      </c>
      <c r="I22" s="142">
        <v>1346</v>
      </c>
      <c r="J22" s="142">
        <v>649</v>
      </c>
      <c r="K22" s="142">
        <v>293</v>
      </c>
      <c r="L22" s="142">
        <v>62</v>
      </c>
    </row>
    <row r="23" spans="1:12" ht="16.5">
      <c r="A23" s="145"/>
      <c r="B23" s="145"/>
      <c r="C23" s="75" t="s">
        <v>103</v>
      </c>
      <c r="D23" s="142">
        <v>81</v>
      </c>
      <c r="E23" s="142">
        <v>899</v>
      </c>
      <c r="F23" s="142">
        <v>510</v>
      </c>
      <c r="G23" s="142">
        <v>131</v>
      </c>
      <c r="H23" s="142">
        <v>17</v>
      </c>
      <c r="I23" s="142">
        <v>630</v>
      </c>
      <c r="J23" s="142">
        <v>532</v>
      </c>
      <c r="K23" s="142">
        <v>353</v>
      </c>
      <c r="L23" s="142">
        <v>123</v>
      </c>
    </row>
    <row r="24" spans="1:12" ht="16.5">
      <c r="A24" s="145">
        <v>101</v>
      </c>
      <c r="B24" s="145">
        <v>4060</v>
      </c>
      <c r="C24" s="75" t="s">
        <v>102</v>
      </c>
      <c r="D24" s="142">
        <v>320</v>
      </c>
      <c r="E24" s="142">
        <v>1491</v>
      </c>
      <c r="F24" s="142">
        <v>425</v>
      </c>
      <c r="G24" s="142">
        <v>95</v>
      </c>
      <c r="H24" s="142">
        <v>18</v>
      </c>
      <c r="I24" s="142">
        <v>1227</v>
      </c>
      <c r="J24" s="142">
        <v>692</v>
      </c>
      <c r="K24" s="142">
        <v>355</v>
      </c>
      <c r="L24" s="142">
        <v>75</v>
      </c>
    </row>
    <row r="25" spans="1:12" ht="16.5">
      <c r="A25" s="145"/>
      <c r="B25" s="145"/>
      <c r="C25" s="75" t="s">
        <v>103</v>
      </c>
      <c r="D25" s="142">
        <v>64</v>
      </c>
      <c r="E25" s="142">
        <v>908</v>
      </c>
      <c r="F25" s="142">
        <v>544</v>
      </c>
      <c r="G25" s="142">
        <v>172</v>
      </c>
      <c r="H25" s="142">
        <v>23</v>
      </c>
      <c r="I25" s="142">
        <v>536</v>
      </c>
      <c r="J25" s="142">
        <v>524</v>
      </c>
      <c r="K25" s="142">
        <v>498</v>
      </c>
      <c r="L25" s="142">
        <v>153</v>
      </c>
    </row>
    <row r="26" spans="1:12" ht="16.5">
      <c r="A26" s="145">
        <v>100</v>
      </c>
      <c r="B26" s="145">
        <v>4210</v>
      </c>
      <c r="C26" s="75" t="s">
        <v>102</v>
      </c>
      <c r="D26" s="142">
        <v>279</v>
      </c>
      <c r="E26" s="142">
        <v>1567</v>
      </c>
      <c r="F26" s="142">
        <v>473</v>
      </c>
      <c r="G26" s="142">
        <v>95</v>
      </c>
      <c r="H26" s="142">
        <v>21</v>
      </c>
      <c r="I26" s="142">
        <v>1174</v>
      </c>
      <c r="J26" s="142">
        <v>810</v>
      </c>
      <c r="K26" s="142">
        <v>378</v>
      </c>
      <c r="L26" s="142">
        <v>73</v>
      </c>
    </row>
    <row r="27" spans="1:12" ht="16.5">
      <c r="A27" s="145"/>
      <c r="B27" s="145"/>
      <c r="C27" s="75" t="s">
        <v>103</v>
      </c>
      <c r="D27" s="142">
        <v>40</v>
      </c>
      <c r="E27" s="142">
        <v>899</v>
      </c>
      <c r="F27" s="142">
        <v>650</v>
      </c>
      <c r="G27" s="142">
        <v>163</v>
      </c>
      <c r="H27" s="142">
        <v>23</v>
      </c>
      <c r="I27" s="142">
        <v>491</v>
      </c>
      <c r="J27" s="142">
        <v>608</v>
      </c>
      <c r="K27" s="142">
        <v>524</v>
      </c>
      <c r="L27" s="142">
        <v>152</v>
      </c>
    </row>
    <row r="28" spans="1:12" ht="16.5">
      <c r="A28" s="145">
        <v>99</v>
      </c>
      <c r="B28" s="145">
        <v>3841</v>
      </c>
      <c r="C28" s="75" t="s">
        <v>102</v>
      </c>
      <c r="D28" s="142">
        <v>289</v>
      </c>
      <c r="E28" s="142">
        <v>1421</v>
      </c>
      <c r="F28" s="142">
        <v>441</v>
      </c>
      <c r="G28" s="142">
        <v>114</v>
      </c>
      <c r="H28" s="142">
        <v>25</v>
      </c>
      <c r="I28" s="142">
        <v>1057</v>
      </c>
      <c r="J28" s="142">
        <v>748</v>
      </c>
      <c r="K28" s="142">
        <v>400</v>
      </c>
      <c r="L28" s="142">
        <v>85</v>
      </c>
    </row>
    <row r="29" spans="1:12" ht="16.5">
      <c r="A29" s="145">
        <v>98</v>
      </c>
      <c r="B29" s="145"/>
      <c r="C29" s="75" t="s">
        <v>103</v>
      </c>
      <c r="D29" s="142">
        <v>32</v>
      </c>
      <c r="E29" s="142">
        <v>773</v>
      </c>
      <c r="F29" s="142">
        <v>556</v>
      </c>
      <c r="G29" s="142">
        <v>165</v>
      </c>
      <c r="H29" s="142">
        <v>25</v>
      </c>
      <c r="I29" s="142">
        <v>396</v>
      </c>
      <c r="J29" s="142">
        <v>502</v>
      </c>
      <c r="K29" s="142">
        <v>511</v>
      </c>
      <c r="L29" s="142">
        <v>142</v>
      </c>
    </row>
    <row r="30" spans="1:12" ht="16.5">
      <c r="A30" s="145">
        <v>98</v>
      </c>
      <c r="B30" s="145">
        <v>2761</v>
      </c>
      <c r="C30" s="75" t="s">
        <v>102</v>
      </c>
      <c r="D30" s="142">
        <v>172</v>
      </c>
      <c r="E30" s="142">
        <v>971</v>
      </c>
      <c r="F30" s="142">
        <v>342</v>
      </c>
      <c r="G30" s="142">
        <v>81</v>
      </c>
      <c r="H30" s="142">
        <v>17</v>
      </c>
      <c r="I30" s="142">
        <v>751</v>
      </c>
      <c r="J30" s="142">
        <v>504</v>
      </c>
      <c r="K30" s="142">
        <v>265</v>
      </c>
      <c r="L30" s="142">
        <v>63</v>
      </c>
    </row>
    <row r="31" spans="1:12" ht="16.5">
      <c r="A31" s="145">
        <v>96</v>
      </c>
      <c r="B31" s="145"/>
      <c r="C31" s="75" t="s">
        <v>103</v>
      </c>
      <c r="D31" s="142">
        <v>23</v>
      </c>
      <c r="E31" s="142">
        <v>578</v>
      </c>
      <c r="F31" s="142">
        <v>431</v>
      </c>
      <c r="G31" s="142">
        <v>124</v>
      </c>
      <c r="H31" s="142">
        <v>22</v>
      </c>
      <c r="I31" s="142">
        <v>303</v>
      </c>
      <c r="J31" s="142">
        <v>383</v>
      </c>
      <c r="K31" s="142">
        <v>359</v>
      </c>
      <c r="L31" s="142">
        <v>133</v>
      </c>
    </row>
    <row r="32" spans="1:12" ht="16.5">
      <c r="A32" s="145">
        <v>97</v>
      </c>
      <c r="B32" s="145">
        <v>2493</v>
      </c>
      <c r="C32" s="75" t="s">
        <v>49</v>
      </c>
      <c r="D32" s="142">
        <v>162</v>
      </c>
      <c r="E32" s="142">
        <v>861</v>
      </c>
      <c r="F32" s="142">
        <v>358</v>
      </c>
      <c r="G32" s="142">
        <v>71</v>
      </c>
      <c r="H32" s="142">
        <v>16</v>
      </c>
      <c r="I32" s="142">
        <v>709</v>
      </c>
      <c r="J32" s="142">
        <v>419</v>
      </c>
      <c r="K32" s="142">
        <v>272</v>
      </c>
      <c r="L32" s="142">
        <v>68</v>
      </c>
    </row>
    <row r="33" spans="1:12" ht="16.5">
      <c r="A33" s="145">
        <v>94.6</v>
      </c>
      <c r="B33" s="145"/>
      <c r="C33" s="75" t="s">
        <v>50</v>
      </c>
      <c r="D33" s="142">
        <v>19</v>
      </c>
      <c r="E33" s="142">
        <v>482</v>
      </c>
      <c r="F33" s="142">
        <v>403</v>
      </c>
      <c r="G33" s="142">
        <v>102</v>
      </c>
      <c r="H33" s="142">
        <v>19</v>
      </c>
      <c r="I33" s="142">
        <v>284</v>
      </c>
      <c r="J33" s="142">
        <v>329</v>
      </c>
      <c r="K33" s="142">
        <v>312</v>
      </c>
      <c r="L33" s="142">
        <v>100</v>
      </c>
    </row>
    <row r="34" spans="1:12" ht="16.5">
      <c r="A34" s="145">
        <v>96</v>
      </c>
      <c r="B34" s="145">
        <v>2711</v>
      </c>
      <c r="C34" s="125" t="s">
        <v>49</v>
      </c>
      <c r="D34" s="142">
        <v>179</v>
      </c>
      <c r="E34" s="142">
        <v>878</v>
      </c>
      <c r="F34" s="142">
        <v>397</v>
      </c>
      <c r="G34" s="142">
        <v>123</v>
      </c>
      <c r="H34" s="142">
        <v>18</v>
      </c>
      <c r="I34" s="142">
        <v>787</v>
      </c>
      <c r="J34" s="142">
        <v>433</v>
      </c>
      <c r="K34" s="142">
        <v>288</v>
      </c>
      <c r="L34" s="142">
        <v>87</v>
      </c>
    </row>
    <row r="35" spans="1:12" ht="16.5">
      <c r="A35" s="145"/>
      <c r="B35" s="145"/>
      <c r="C35" s="125" t="s">
        <v>50</v>
      </c>
      <c r="D35" s="142">
        <v>15</v>
      </c>
      <c r="E35" s="142">
        <v>464</v>
      </c>
      <c r="F35" s="142">
        <v>462</v>
      </c>
      <c r="G35" s="142">
        <v>154</v>
      </c>
      <c r="H35" s="142">
        <v>21</v>
      </c>
      <c r="I35" s="142">
        <v>256</v>
      </c>
      <c r="J35" s="142">
        <v>369</v>
      </c>
      <c r="K35" s="142">
        <v>334</v>
      </c>
      <c r="L35" s="142">
        <v>157</v>
      </c>
    </row>
  </sheetData>
  <sheetProtection/>
  <mergeCells count="38">
    <mergeCell ref="A6:A7"/>
    <mergeCell ref="B6:B7"/>
    <mergeCell ref="A34:A35"/>
    <mergeCell ref="B34:B35"/>
    <mergeCell ref="B18:B19"/>
    <mergeCell ref="A30:A31"/>
    <mergeCell ref="B30:B31"/>
    <mergeCell ref="A22:A23"/>
    <mergeCell ref="B22:B23"/>
    <mergeCell ref="A32:A33"/>
    <mergeCell ref="B32:B33"/>
    <mergeCell ref="A24:A25"/>
    <mergeCell ref="A1:L1"/>
    <mergeCell ref="A2:A3"/>
    <mergeCell ref="B2:B3"/>
    <mergeCell ref="D2:H2"/>
    <mergeCell ref="I2:L2"/>
    <mergeCell ref="A16:A17"/>
    <mergeCell ref="C2:C3"/>
    <mergeCell ref="A12:A13"/>
    <mergeCell ref="A28:A29"/>
    <mergeCell ref="B28:B29"/>
    <mergeCell ref="A8:A9"/>
    <mergeCell ref="B8:B9"/>
    <mergeCell ref="B16:B17"/>
    <mergeCell ref="A14:A15"/>
    <mergeCell ref="A26:A27"/>
    <mergeCell ref="A10:A11"/>
    <mergeCell ref="A4:A5"/>
    <mergeCell ref="B4:B5"/>
    <mergeCell ref="B10:B11"/>
    <mergeCell ref="B24:B25"/>
    <mergeCell ref="B26:B27"/>
    <mergeCell ref="A20:A21"/>
    <mergeCell ref="B20:B21"/>
    <mergeCell ref="A18:A19"/>
    <mergeCell ref="B14:B15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14.125" style="0" customWidth="1"/>
    <col min="3" max="7" width="8.25390625" style="0" bestFit="1" customWidth="1"/>
    <col min="8" max="8" width="9.50390625" style="0" customWidth="1"/>
    <col min="9" max="9" width="12.00390625" style="0" customWidth="1"/>
    <col min="10" max="10" width="8.25390625" style="0" bestFit="1" customWidth="1"/>
    <col min="11" max="11" width="9.25390625" style="0" customWidth="1"/>
    <col min="12" max="12" width="8.25390625" style="0" bestFit="1" customWidth="1"/>
  </cols>
  <sheetData>
    <row r="1" spans="1:12" ht="44.25" customHeight="1">
      <c r="A1" s="192" t="s">
        <v>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22.5" customHeight="1">
      <c r="A2" s="148" t="s">
        <v>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4" customHeight="1">
      <c r="A3" s="148" t="s">
        <v>9</v>
      </c>
      <c r="B3" s="148"/>
      <c r="C3" s="148" t="s">
        <v>10</v>
      </c>
      <c r="D3" s="148"/>
      <c r="E3" s="148"/>
      <c r="F3" s="148"/>
      <c r="G3" s="148"/>
      <c r="H3" s="148" t="s">
        <v>11</v>
      </c>
      <c r="I3" s="148"/>
      <c r="J3" s="148"/>
      <c r="K3" s="148"/>
      <c r="L3" s="148"/>
    </row>
    <row r="4" spans="1:13" ht="24" customHeight="1">
      <c r="A4" s="148"/>
      <c r="B4" s="148"/>
      <c r="C4" s="56" t="s">
        <v>12</v>
      </c>
      <c r="D4" s="56" t="s">
        <v>13</v>
      </c>
      <c r="E4" s="6" t="s">
        <v>68</v>
      </c>
      <c r="F4" s="56" t="s">
        <v>14</v>
      </c>
      <c r="G4" s="6" t="s">
        <v>68</v>
      </c>
      <c r="H4" s="56" t="s">
        <v>12</v>
      </c>
      <c r="I4" s="56" t="s">
        <v>13</v>
      </c>
      <c r="J4" s="6" t="s">
        <v>68</v>
      </c>
      <c r="K4" s="56" t="s">
        <v>14</v>
      </c>
      <c r="L4" s="6" t="s">
        <v>68</v>
      </c>
      <c r="M4" s="1"/>
    </row>
    <row r="5" spans="1:12" ht="36.75" customHeight="1">
      <c r="A5" s="184" t="s">
        <v>20</v>
      </c>
      <c r="B5" s="185"/>
      <c r="C5" s="57">
        <f>SUM(C6:C10)</f>
        <v>3490</v>
      </c>
      <c r="D5" s="57">
        <f aca="true" t="shared" si="0" ref="D5:L5">SUM(D6:D10)</f>
        <v>1965</v>
      </c>
      <c r="E5" s="57">
        <f t="shared" si="0"/>
        <v>56.20000000000001</v>
      </c>
      <c r="F5" s="57">
        <f t="shared" si="0"/>
        <v>1525</v>
      </c>
      <c r="G5" s="57">
        <f t="shared" si="0"/>
        <v>43.800000000000004</v>
      </c>
      <c r="H5" s="57">
        <f t="shared" si="0"/>
        <v>17136.399999999998</v>
      </c>
      <c r="I5" s="57">
        <f t="shared" si="0"/>
        <v>8661.7</v>
      </c>
      <c r="J5" s="57">
        <f t="shared" si="0"/>
        <v>56.20000000000001</v>
      </c>
      <c r="K5" s="57">
        <f t="shared" si="0"/>
        <v>8474.699999999999</v>
      </c>
      <c r="L5" s="57">
        <f t="shared" si="0"/>
        <v>43.800000000000004</v>
      </c>
    </row>
    <row r="6" spans="1:12" ht="24" customHeight="1">
      <c r="A6" s="186" t="s">
        <v>15</v>
      </c>
      <c r="B6" s="6" t="s">
        <v>0</v>
      </c>
      <c r="C6" s="58">
        <f aca="true" t="shared" si="1" ref="C6:C14">D6+F6</f>
        <v>398</v>
      </c>
      <c r="D6" s="59">
        <v>319</v>
      </c>
      <c r="E6" s="60">
        <v>9.1</v>
      </c>
      <c r="F6" s="59">
        <v>79</v>
      </c>
      <c r="G6" s="59">
        <v>2.3</v>
      </c>
      <c r="H6" s="58">
        <f aca="true" t="shared" si="2" ref="H6:H14">I6+K6</f>
        <v>1322.6</v>
      </c>
      <c r="I6" s="59">
        <v>1060.3</v>
      </c>
      <c r="J6" s="60">
        <v>9.1</v>
      </c>
      <c r="K6" s="60">
        <v>262.3</v>
      </c>
      <c r="L6" s="59">
        <v>2.3</v>
      </c>
    </row>
    <row r="7" spans="1:12" ht="26.25" customHeight="1">
      <c r="A7" s="187"/>
      <c r="B7" s="6" t="s">
        <v>1</v>
      </c>
      <c r="C7" s="58">
        <f t="shared" si="1"/>
        <v>2054</v>
      </c>
      <c r="D7" s="61">
        <v>1246</v>
      </c>
      <c r="E7" s="60">
        <v>35.7</v>
      </c>
      <c r="F7" s="59">
        <v>808</v>
      </c>
      <c r="G7" s="59">
        <v>23.2</v>
      </c>
      <c r="H7" s="58">
        <f t="shared" si="2"/>
        <v>10100.5</v>
      </c>
      <c r="I7" s="59">
        <v>5655.6</v>
      </c>
      <c r="J7" s="60">
        <v>35.7</v>
      </c>
      <c r="K7" s="60">
        <v>4444.9</v>
      </c>
      <c r="L7" s="59">
        <v>23.2</v>
      </c>
    </row>
    <row r="8" spans="1:12" ht="26.25" customHeight="1">
      <c r="A8" s="187"/>
      <c r="B8" s="6" t="s">
        <v>2</v>
      </c>
      <c r="C8" s="58">
        <f t="shared" si="1"/>
        <v>820</v>
      </c>
      <c r="D8" s="59">
        <v>325</v>
      </c>
      <c r="E8" s="60">
        <v>9.3</v>
      </c>
      <c r="F8" s="59">
        <v>495</v>
      </c>
      <c r="G8" s="59">
        <v>14.2</v>
      </c>
      <c r="H8" s="58">
        <f t="shared" si="2"/>
        <v>4610.7</v>
      </c>
      <c r="I8" s="59">
        <v>1616.5</v>
      </c>
      <c r="J8" s="60">
        <v>9.3</v>
      </c>
      <c r="K8" s="60">
        <v>2994.2</v>
      </c>
      <c r="L8" s="59">
        <v>14.2</v>
      </c>
    </row>
    <row r="9" spans="1:12" ht="26.25" customHeight="1">
      <c r="A9" s="187"/>
      <c r="B9" s="6" t="s">
        <v>3</v>
      </c>
      <c r="C9" s="58">
        <f t="shared" si="1"/>
        <v>185</v>
      </c>
      <c r="D9" s="59">
        <v>67</v>
      </c>
      <c r="E9" s="60">
        <v>1.9</v>
      </c>
      <c r="F9" s="59">
        <v>118</v>
      </c>
      <c r="G9" s="59">
        <v>3.4</v>
      </c>
      <c r="H9" s="58">
        <f t="shared" si="2"/>
        <v>907.8</v>
      </c>
      <c r="I9" s="59">
        <v>298.4</v>
      </c>
      <c r="J9" s="60">
        <v>1.9</v>
      </c>
      <c r="K9" s="60">
        <v>609.4</v>
      </c>
      <c r="L9" s="59">
        <v>3.4</v>
      </c>
    </row>
    <row r="10" spans="1:12" ht="26.25" customHeight="1">
      <c r="A10" s="187"/>
      <c r="B10" s="6" t="s">
        <v>4</v>
      </c>
      <c r="C10" s="58">
        <f t="shared" si="1"/>
        <v>33</v>
      </c>
      <c r="D10" s="59">
        <v>8</v>
      </c>
      <c r="E10" s="60">
        <v>0.2</v>
      </c>
      <c r="F10" s="59">
        <v>25</v>
      </c>
      <c r="G10" s="59">
        <v>0.7</v>
      </c>
      <c r="H10" s="58">
        <f t="shared" si="2"/>
        <v>194.8</v>
      </c>
      <c r="I10" s="59">
        <v>30.9</v>
      </c>
      <c r="J10" s="60">
        <v>0.2</v>
      </c>
      <c r="K10" s="60">
        <v>163.9</v>
      </c>
      <c r="L10" s="59">
        <v>0.7</v>
      </c>
    </row>
    <row r="11" spans="1:12" ht="26.25" customHeight="1">
      <c r="A11" s="186" t="s">
        <v>16</v>
      </c>
      <c r="B11" s="6" t="s">
        <v>5</v>
      </c>
      <c r="C11" s="58">
        <f t="shared" si="1"/>
        <v>1720</v>
      </c>
      <c r="D11" s="61">
        <v>1150</v>
      </c>
      <c r="E11" s="62">
        <f>(D11/$C$5)*100</f>
        <v>32.95128939828081</v>
      </c>
      <c r="F11" s="59">
        <v>570</v>
      </c>
      <c r="G11" s="62">
        <f>(F11/$C$5)*100</f>
        <v>16.332378223495702</v>
      </c>
      <c r="H11" s="58">
        <f t="shared" si="2"/>
        <v>7255.8</v>
      </c>
      <c r="I11" s="63">
        <v>4583.1</v>
      </c>
      <c r="J11" s="62">
        <f>(I11/$H$5)*100</f>
        <v>26.74482388366285</v>
      </c>
      <c r="K11" s="64">
        <v>2672.7</v>
      </c>
      <c r="L11" s="62">
        <f>(K11/$H$5)*100</f>
        <v>15.596624728647793</v>
      </c>
    </row>
    <row r="12" spans="1:12" ht="26.25" customHeight="1">
      <c r="A12" s="188"/>
      <c r="B12" s="6" t="s">
        <v>6</v>
      </c>
      <c r="C12" s="58">
        <f t="shared" si="1"/>
        <v>1003</v>
      </c>
      <c r="D12" s="59">
        <v>510</v>
      </c>
      <c r="E12" s="62">
        <f>(D12/$C$5)*100</f>
        <v>14.613180515759314</v>
      </c>
      <c r="F12" s="59">
        <v>493</v>
      </c>
      <c r="G12" s="62">
        <f>(F12/$C$5)*100</f>
        <v>14.126074498567334</v>
      </c>
      <c r="H12" s="58">
        <f t="shared" si="2"/>
        <v>5386.8</v>
      </c>
      <c r="I12" s="59">
        <v>2529.4</v>
      </c>
      <c r="J12" s="62">
        <f>(I12/$H$5)*100</f>
        <v>14.760393081393994</v>
      </c>
      <c r="K12" s="59">
        <v>2857.4</v>
      </c>
      <c r="L12" s="62">
        <f>(K12/$H$5)*100</f>
        <v>16.674447375177987</v>
      </c>
    </row>
    <row r="13" spans="1:12" ht="26.25" customHeight="1">
      <c r="A13" s="188"/>
      <c r="B13" s="6" t="s">
        <v>7</v>
      </c>
      <c r="C13" s="58">
        <f t="shared" si="1"/>
        <v>606</v>
      </c>
      <c r="D13" s="59">
        <v>256</v>
      </c>
      <c r="E13" s="62">
        <f>(D13/$C$5)*100</f>
        <v>7.3352435530085955</v>
      </c>
      <c r="F13" s="59">
        <v>350</v>
      </c>
      <c r="G13" s="62">
        <f>(F13/$C$5)*100</f>
        <v>10.028653295128938</v>
      </c>
      <c r="H13" s="58">
        <f t="shared" si="2"/>
        <v>3465.2</v>
      </c>
      <c r="I13" s="59">
        <v>1263.8</v>
      </c>
      <c r="J13" s="62">
        <f>(I13/$H$5)*100</f>
        <v>7.374944562451857</v>
      </c>
      <c r="K13" s="59">
        <v>2201.4</v>
      </c>
      <c r="L13" s="62">
        <f>(K13/$H$5)*100</f>
        <v>12.846338787610001</v>
      </c>
    </row>
    <row r="14" spans="1:12" ht="26.25" customHeight="1">
      <c r="A14" s="188"/>
      <c r="B14" s="6" t="s">
        <v>8</v>
      </c>
      <c r="C14" s="58">
        <f t="shared" si="1"/>
        <v>161</v>
      </c>
      <c r="D14" s="59">
        <v>49</v>
      </c>
      <c r="E14" s="62">
        <f>(D14/$C$5)*100</f>
        <v>1.4040114613180517</v>
      </c>
      <c r="F14" s="59">
        <v>112</v>
      </c>
      <c r="G14" s="62">
        <f>(F14/$C$5)*100</f>
        <v>3.2091690544412605</v>
      </c>
      <c r="H14" s="58">
        <f t="shared" si="2"/>
        <v>1028.6</v>
      </c>
      <c r="I14" s="59">
        <v>285.5</v>
      </c>
      <c r="J14" s="62">
        <f>(I14/$H$5)*100</f>
        <v>1.6660442099857615</v>
      </c>
      <c r="K14" s="59">
        <v>743.1</v>
      </c>
      <c r="L14" s="62">
        <f>(K14/$H$5)*100</f>
        <v>4.33638337106977</v>
      </c>
    </row>
    <row r="15" spans="1:12" ht="26.25" customHeight="1">
      <c r="A15" s="195" t="s">
        <v>63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3:11" ht="16.5">
      <c r="C16" s="20"/>
      <c r="E16" s="32"/>
      <c r="K16" s="20"/>
    </row>
  </sheetData>
  <sheetProtection/>
  <mergeCells count="9">
    <mergeCell ref="A11:A14"/>
    <mergeCell ref="A15:L15"/>
    <mergeCell ref="A1:L1"/>
    <mergeCell ref="A2:L2"/>
    <mergeCell ref="C3:G3"/>
    <mergeCell ref="H3:L3"/>
    <mergeCell ref="A3:B4"/>
    <mergeCell ref="A5:B5"/>
    <mergeCell ref="A6:A10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9.375" style="0" customWidth="1"/>
    <col min="3" max="7" width="8.25390625" style="0" bestFit="1" customWidth="1"/>
    <col min="8" max="8" width="9.375" style="0" bestFit="1" customWidth="1"/>
    <col min="9" max="9" width="9.875" style="0" bestFit="1" customWidth="1"/>
    <col min="10" max="10" width="9.375" style="0" bestFit="1" customWidth="1"/>
    <col min="11" max="11" width="9.25390625" style="0" customWidth="1"/>
    <col min="12" max="12" width="8.25390625" style="0" bestFit="1" customWidth="1"/>
  </cols>
  <sheetData>
    <row r="1" spans="1:12" ht="44.25" customHeight="1">
      <c r="A1" s="197" t="s">
        <v>51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2.5" customHeight="1" thickBot="1">
      <c r="A2" s="199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4" customHeight="1">
      <c r="A3" s="201" t="s">
        <v>9</v>
      </c>
      <c r="B3" s="202"/>
      <c r="C3" s="204" t="s">
        <v>10</v>
      </c>
      <c r="D3" s="205"/>
      <c r="E3" s="205"/>
      <c r="F3" s="205"/>
      <c r="G3" s="205"/>
      <c r="H3" s="206" t="s">
        <v>11</v>
      </c>
      <c r="I3" s="207"/>
      <c r="J3" s="207"/>
      <c r="K3" s="207"/>
      <c r="L3" s="208"/>
    </row>
    <row r="4" spans="1:13" ht="24" customHeight="1">
      <c r="A4" s="201"/>
      <c r="B4" s="202"/>
      <c r="C4" s="209" t="s">
        <v>12</v>
      </c>
      <c r="D4" s="211" t="s">
        <v>13</v>
      </c>
      <c r="E4" s="8"/>
      <c r="F4" s="211" t="s">
        <v>14</v>
      </c>
      <c r="G4" s="8"/>
      <c r="H4" s="209" t="s">
        <v>12</v>
      </c>
      <c r="I4" s="211" t="s">
        <v>13</v>
      </c>
      <c r="J4" s="8"/>
      <c r="K4" s="211" t="s">
        <v>14</v>
      </c>
      <c r="L4" s="31"/>
      <c r="M4" s="1"/>
    </row>
    <row r="5" spans="1:13" ht="42.75" customHeight="1" thickBot="1">
      <c r="A5" s="203"/>
      <c r="B5" s="204"/>
      <c r="C5" s="210"/>
      <c r="D5" s="212"/>
      <c r="E5" s="2" t="s">
        <v>33</v>
      </c>
      <c r="F5" s="212"/>
      <c r="G5" s="2" t="s">
        <v>33</v>
      </c>
      <c r="H5" s="210"/>
      <c r="I5" s="212"/>
      <c r="J5" s="2" t="s">
        <v>33</v>
      </c>
      <c r="K5" s="212"/>
      <c r="L5" s="51" t="s">
        <v>33</v>
      </c>
      <c r="M5" s="1"/>
    </row>
    <row r="6" spans="1:12" ht="36.75" customHeight="1" thickBot="1">
      <c r="A6" s="213" t="s">
        <v>20</v>
      </c>
      <c r="B6" s="185"/>
      <c r="C6" s="55">
        <f>+D6+F6</f>
        <v>3988</v>
      </c>
      <c r="D6" s="52">
        <f>SUM(D7:D11)</f>
        <v>2350</v>
      </c>
      <c r="E6" s="53">
        <f>SUM(E6:E11)</f>
        <v>58.92678034102307</v>
      </c>
      <c r="F6" s="52">
        <f>SUM(F7:F11)</f>
        <v>1638</v>
      </c>
      <c r="G6" s="54">
        <f>+F6/$C$6*100</f>
        <v>41.07321965897693</v>
      </c>
      <c r="H6" s="52">
        <f>+I6+K6</f>
        <v>16543.94</v>
      </c>
      <c r="I6" s="52">
        <f>SUM(I7:I11)</f>
        <v>8883.2</v>
      </c>
      <c r="J6" s="54">
        <f>+I6/H6*100</f>
        <v>53.69458544941532</v>
      </c>
      <c r="K6" s="52">
        <f>SUM(K7:K11)</f>
        <v>7660.739999999999</v>
      </c>
      <c r="L6" s="54">
        <f>+K6/H6*100</f>
        <v>46.305414550584686</v>
      </c>
    </row>
    <row r="7" spans="1:12" ht="24" customHeight="1">
      <c r="A7" s="214" t="s">
        <v>15</v>
      </c>
      <c r="B7" s="2" t="s">
        <v>0</v>
      </c>
      <c r="C7" s="23">
        <f>F6+F7</f>
        <v>1719</v>
      </c>
      <c r="D7" s="33">
        <v>361</v>
      </c>
      <c r="E7" s="24">
        <f aca="true" t="shared" si="0" ref="E7:E15">(D7/$C$6)*100</f>
        <v>9.052156469408224</v>
      </c>
      <c r="F7" s="33">
        <v>81</v>
      </c>
      <c r="G7" s="38">
        <f aca="true" t="shared" si="1" ref="G7:G15">+F7/$C$6*100</f>
        <v>2.031093279839519</v>
      </c>
      <c r="H7" s="37">
        <f aca="true" t="shared" si="2" ref="H7:H15">+I7+K7</f>
        <v>1232.6</v>
      </c>
      <c r="I7" s="36">
        <v>989.88</v>
      </c>
      <c r="J7" s="38">
        <f>(I7/$H$6)*100</f>
        <v>5.983338914430299</v>
      </c>
      <c r="K7" s="36">
        <v>242.72</v>
      </c>
      <c r="L7" s="24">
        <f>(K7/$H$6)*100</f>
        <v>1.4671233091996223</v>
      </c>
    </row>
    <row r="8" spans="1:12" ht="26.25" customHeight="1">
      <c r="A8" s="215"/>
      <c r="B8" s="3" t="s">
        <v>1</v>
      </c>
      <c r="C8" s="23">
        <f>F7+F8</f>
        <v>980</v>
      </c>
      <c r="D8" s="34">
        <v>1512</v>
      </c>
      <c r="E8" s="24">
        <f t="shared" si="0"/>
        <v>37.91374122367101</v>
      </c>
      <c r="F8" s="33">
        <v>899</v>
      </c>
      <c r="G8" s="38">
        <f t="shared" si="1"/>
        <v>22.542627883650955</v>
      </c>
      <c r="H8" s="37">
        <f t="shared" si="2"/>
        <v>9977.77</v>
      </c>
      <c r="I8" s="36">
        <v>5871.79</v>
      </c>
      <c r="J8" s="38">
        <f aca="true" t="shared" si="3" ref="J8:J15">(I8/$H$6)*100</f>
        <v>35.49208955061491</v>
      </c>
      <c r="K8" s="36">
        <v>4105.98</v>
      </c>
      <c r="L8" s="24">
        <f aca="true" t="shared" si="4" ref="L8:L15">(K8/$H$6)*100</f>
        <v>24.818634496981975</v>
      </c>
    </row>
    <row r="9" spans="1:12" ht="26.25" customHeight="1">
      <c r="A9" s="215"/>
      <c r="B9" s="3" t="s">
        <v>2</v>
      </c>
      <c r="C9" s="23">
        <f aca="true" t="shared" si="5" ref="C9:C15">D9+F9</f>
        <v>901</v>
      </c>
      <c r="D9" s="33">
        <v>391</v>
      </c>
      <c r="E9" s="24">
        <f t="shared" si="0"/>
        <v>9.804413239719159</v>
      </c>
      <c r="F9" s="33">
        <v>510</v>
      </c>
      <c r="G9" s="38">
        <f t="shared" si="1"/>
        <v>12.788365095285858</v>
      </c>
      <c r="H9" s="37">
        <f t="shared" si="2"/>
        <v>4210.33</v>
      </c>
      <c r="I9" s="36">
        <v>1634.23</v>
      </c>
      <c r="J9" s="38">
        <f t="shared" si="3"/>
        <v>9.878118513485907</v>
      </c>
      <c r="K9" s="36">
        <v>2576.1</v>
      </c>
      <c r="L9" s="24">
        <f t="shared" si="4"/>
        <v>15.571260534068667</v>
      </c>
    </row>
    <row r="10" spans="1:12" ht="26.25" customHeight="1">
      <c r="A10" s="215"/>
      <c r="B10" s="3" t="s">
        <v>3</v>
      </c>
      <c r="C10" s="23">
        <f t="shared" si="5"/>
        <v>207</v>
      </c>
      <c r="D10" s="33">
        <v>76</v>
      </c>
      <c r="E10" s="24">
        <f t="shared" si="0"/>
        <v>1.9057171514543632</v>
      </c>
      <c r="F10" s="33">
        <v>131</v>
      </c>
      <c r="G10" s="38">
        <f t="shared" si="1"/>
        <v>3.284854563691073</v>
      </c>
      <c r="H10" s="37">
        <f t="shared" si="2"/>
        <v>991.34</v>
      </c>
      <c r="I10" s="36">
        <v>360.6</v>
      </c>
      <c r="J10" s="38">
        <f t="shared" si="3"/>
        <v>2.1796500712647657</v>
      </c>
      <c r="K10" s="36">
        <v>630.74</v>
      </c>
      <c r="L10" s="24">
        <f t="shared" si="4"/>
        <v>3.8125138268151364</v>
      </c>
    </row>
    <row r="11" spans="1:12" ht="26.25" customHeight="1" thickBot="1">
      <c r="A11" s="216"/>
      <c r="B11" s="4" t="s">
        <v>4</v>
      </c>
      <c r="C11" s="39">
        <f t="shared" si="5"/>
        <v>27</v>
      </c>
      <c r="D11" s="40">
        <v>10</v>
      </c>
      <c r="E11" s="29">
        <f t="shared" si="0"/>
        <v>0.25075225677031093</v>
      </c>
      <c r="F11" s="40">
        <v>17</v>
      </c>
      <c r="G11" s="41">
        <f t="shared" si="1"/>
        <v>0.4262788365095286</v>
      </c>
      <c r="H11" s="42">
        <f t="shared" si="2"/>
        <v>131.9</v>
      </c>
      <c r="I11" s="43">
        <v>26.7</v>
      </c>
      <c r="J11" s="41">
        <f t="shared" si="3"/>
        <v>0.16138839961943768</v>
      </c>
      <c r="K11" s="43">
        <v>105.2</v>
      </c>
      <c r="L11" s="29">
        <f t="shared" si="4"/>
        <v>0.6358823835192827</v>
      </c>
    </row>
    <row r="12" spans="1:12" ht="26.25" customHeight="1">
      <c r="A12" s="214" t="s">
        <v>16</v>
      </c>
      <c r="B12" s="5" t="s">
        <v>5</v>
      </c>
      <c r="C12" s="44">
        <f t="shared" si="5"/>
        <v>1976</v>
      </c>
      <c r="D12" s="45">
        <v>1346</v>
      </c>
      <c r="E12" s="46">
        <f t="shared" si="0"/>
        <v>33.75125376128385</v>
      </c>
      <c r="F12" s="47">
        <v>630</v>
      </c>
      <c r="G12" s="48">
        <f t="shared" si="1"/>
        <v>15.79739217652959</v>
      </c>
      <c r="H12" s="49">
        <f t="shared" si="2"/>
        <v>7297.629999999999</v>
      </c>
      <c r="I12" s="50">
        <v>4744.74</v>
      </c>
      <c r="J12" s="48">
        <f t="shared" si="3"/>
        <v>28.679625288776435</v>
      </c>
      <c r="K12" s="50">
        <v>2552.89</v>
      </c>
      <c r="L12" s="46">
        <f t="shared" si="4"/>
        <v>15.43096747207739</v>
      </c>
    </row>
    <row r="13" spans="1:12" ht="26.25" customHeight="1">
      <c r="A13" s="217"/>
      <c r="B13" s="5" t="s">
        <v>6</v>
      </c>
      <c r="C13" s="25">
        <f t="shared" si="5"/>
        <v>1181</v>
      </c>
      <c r="D13" s="33">
        <v>649</v>
      </c>
      <c r="E13" s="24">
        <f t="shared" si="0"/>
        <v>16.27382146439318</v>
      </c>
      <c r="F13" s="33">
        <v>532</v>
      </c>
      <c r="G13" s="38">
        <f t="shared" si="1"/>
        <v>13.34002006018054</v>
      </c>
      <c r="H13" s="37">
        <f t="shared" si="2"/>
        <v>5147.26</v>
      </c>
      <c r="I13" s="35">
        <v>2564.13</v>
      </c>
      <c r="J13" s="38">
        <f t="shared" si="3"/>
        <v>15.49890775716063</v>
      </c>
      <c r="K13" s="35">
        <v>2583.13</v>
      </c>
      <c r="L13" s="24">
        <f t="shared" si="4"/>
        <v>15.613753434792441</v>
      </c>
    </row>
    <row r="14" spans="1:12" ht="26.25" customHeight="1">
      <c r="A14" s="217"/>
      <c r="B14" s="5" t="s">
        <v>7</v>
      </c>
      <c r="C14" s="25">
        <f t="shared" si="5"/>
        <v>646</v>
      </c>
      <c r="D14" s="33">
        <v>293</v>
      </c>
      <c r="E14" s="24">
        <f t="shared" si="0"/>
        <v>7.34704112337011</v>
      </c>
      <c r="F14" s="33">
        <v>353</v>
      </c>
      <c r="G14" s="38">
        <f t="shared" si="1"/>
        <v>8.851554663991976</v>
      </c>
      <c r="H14" s="37">
        <f t="shared" si="2"/>
        <v>3056.96</v>
      </c>
      <c r="I14" s="35">
        <v>1265.41</v>
      </c>
      <c r="J14" s="38">
        <f t="shared" si="3"/>
        <v>7.648782575372011</v>
      </c>
      <c r="K14" s="35">
        <v>1791.55</v>
      </c>
      <c r="L14" s="24">
        <f t="shared" si="4"/>
        <v>10.82904072427729</v>
      </c>
    </row>
    <row r="15" spans="1:12" ht="26.25" customHeight="1" thickBot="1">
      <c r="A15" s="218"/>
      <c r="B15" s="14" t="s">
        <v>8</v>
      </c>
      <c r="C15" s="28">
        <f t="shared" si="5"/>
        <v>185</v>
      </c>
      <c r="D15" s="40">
        <v>62</v>
      </c>
      <c r="E15" s="29">
        <f t="shared" si="0"/>
        <v>1.5546639919759278</v>
      </c>
      <c r="F15" s="40">
        <v>123</v>
      </c>
      <c r="G15" s="41">
        <f t="shared" si="1"/>
        <v>3.0842527582748245</v>
      </c>
      <c r="H15" s="42">
        <f t="shared" si="2"/>
        <v>1042.09</v>
      </c>
      <c r="I15" s="40">
        <v>308.92</v>
      </c>
      <c r="J15" s="41">
        <f t="shared" si="3"/>
        <v>1.8672698281062434</v>
      </c>
      <c r="K15" s="40">
        <v>733.17</v>
      </c>
      <c r="L15" s="29">
        <f t="shared" si="4"/>
        <v>4.43165291943757</v>
      </c>
    </row>
    <row r="16" spans="1:12" ht="26.25" customHeight="1">
      <c r="A16" s="219" t="s">
        <v>63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3:11" ht="16.5">
      <c r="C17" s="20"/>
      <c r="K17" s="20"/>
    </row>
  </sheetData>
  <sheetProtection/>
  <mergeCells count="15">
    <mergeCell ref="K4:K5"/>
    <mergeCell ref="A6:B6"/>
    <mergeCell ref="A7:A11"/>
    <mergeCell ref="A12:A15"/>
    <mergeCell ref="A16:L16"/>
    <mergeCell ref="A1:L1"/>
    <mergeCell ref="A2:L2"/>
    <mergeCell ref="A3:B5"/>
    <mergeCell ref="C3:G3"/>
    <mergeCell ref="H3:L3"/>
    <mergeCell ref="C4:C5"/>
    <mergeCell ref="D4:D5"/>
    <mergeCell ref="F4:F5"/>
    <mergeCell ref="H4:H5"/>
    <mergeCell ref="I4:I5"/>
  </mergeCells>
  <printOptions gridLines="1"/>
  <pageMargins left="0.24" right="0.16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9.375" style="0" customWidth="1"/>
    <col min="3" max="7" width="8.25390625" style="0" bestFit="1" customWidth="1"/>
    <col min="8" max="8" width="9.375" style="0" bestFit="1" customWidth="1"/>
    <col min="9" max="12" width="8.25390625" style="0" bestFit="1" customWidth="1"/>
  </cols>
  <sheetData>
    <row r="1" spans="1:12" ht="44.25" customHeight="1">
      <c r="A1" s="197" t="s">
        <v>81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2.5" customHeight="1" thickBot="1">
      <c r="A2" s="199" t="s">
        <v>52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4" customHeight="1">
      <c r="A3" s="201" t="s">
        <v>53</v>
      </c>
      <c r="B3" s="202"/>
      <c r="C3" s="204" t="s">
        <v>54</v>
      </c>
      <c r="D3" s="205"/>
      <c r="E3" s="205"/>
      <c r="F3" s="205"/>
      <c r="G3" s="205"/>
      <c r="H3" s="221" t="s">
        <v>55</v>
      </c>
      <c r="I3" s="203"/>
      <c r="J3" s="203"/>
      <c r="K3" s="203"/>
      <c r="L3" s="203"/>
    </row>
    <row r="4" spans="1:13" ht="24" customHeight="1">
      <c r="A4" s="201"/>
      <c r="B4" s="202"/>
      <c r="C4" s="209" t="s">
        <v>56</v>
      </c>
      <c r="D4" s="211" t="s">
        <v>57</v>
      </c>
      <c r="E4" s="8"/>
      <c r="F4" s="211" t="s">
        <v>58</v>
      </c>
      <c r="G4" s="8"/>
      <c r="H4" s="209" t="s">
        <v>56</v>
      </c>
      <c r="I4" s="211" t="s">
        <v>57</v>
      </c>
      <c r="J4" s="8"/>
      <c r="K4" s="211" t="s">
        <v>58</v>
      </c>
      <c r="L4" s="9"/>
      <c r="M4" s="1"/>
    </row>
    <row r="5" spans="1:13" ht="42.75" customHeight="1">
      <c r="A5" s="203"/>
      <c r="B5" s="204"/>
      <c r="C5" s="205"/>
      <c r="D5" s="221"/>
      <c r="E5" s="6" t="s">
        <v>59</v>
      </c>
      <c r="F5" s="221"/>
      <c r="G5" s="6" t="s">
        <v>59</v>
      </c>
      <c r="H5" s="205"/>
      <c r="I5" s="221"/>
      <c r="J5" s="6" t="s">
        <v>59</v>
      </c>
      <c r="K5" s="221"/>
      <c r="L5" s="7" t="s">
        <v>59</v>
      </c>
      <c r="M5" s="1"/>
    </row>
    <row r="6" spans="1:12" ht="36.75" customHeight="1">
      <c r="A6" s="222" t="s">
        <v>60</v>
      </c>
      <c r="B6" s="223"/>
      <c r="C6" s="21">
        <f aca="true" t="shared" si="0" ref="C6:C15">+D6+F6</f>
        <v>4060</v>
      </c>
      <c r="D6" s="21">
        <f>SUM(D7:D11)</f>
        <v>2349</v>
      </c>
      <c r="E6" s="22">
        <f aca="true" t="shared" si="1" ref="E6:E15">+D6/C6*100</f>
        <v>57.85714285714286</v>
      </c>
      <c r="F6" s="21">
        <f>SUM(F7:F11)</f>
        <v>1711</v>
      </c>
      <c r="G6" s="22">
        <f aca="true" t="shared" si="2" ref="G6:G15">+F6/C6*100</f>
        <v>42.142857142857146</v>
      </c>
      <c r="H6" s="21">
        <f aca="true" t="shared" si="3" ref="H6:H15">+I6+K6</f>
        <v>17377.600000000002</v>
      </c>
      <c r="I6" s="21">
        <f>SUM(I7:I11)</f>
        <v>9156.400000000001</v>
      </c>
      <c r="J6" s="22">
        <f aca="true" t="shared" si="4" ref="J6:J15">+I6/H6*100</f>
        <v>52.69082036644876</v>
      </c>
      <c r="K6" s="21">
        <f>SUM(K7:K11)</f>
        <v>8221.2</v>
      </c>
      <c r="L6" s="22">
        <f aca="true" t="shared" si="5" ref="L6:L15">+K6/H6*100</f>
        <v>47.30917963355124</v>
      </c>
    </row>
    <row r="7" spans="1:12" ht="24" customHeight="1">
      <c r="A7" s="214" t="s">
        <v>61</v>
      </c>
      <c r="B7" s="2" t="s">
        <v>0</v>
      </c>
      <c r="C7" s="23">
        <f t="shared" si="0"/>
        <v>384</v>
      </c>
      <c r="D7" s="23">
        <v>320</v>
      </c>
      <c r="E7" s="24">
        <f t="shared" si="1"/>
        <v>83.33333333333334</v>
      </c>
      <c r="F7" s="23">
        <v>64</v>
      </c>
      <c r="G7" s="24">
        <f t="shared" si="2"/>
        <v>16.666666666666664</v>
      </c>
      <c r="H7" s="23">
        <f t="shared" si="3"/>
        <v>1070.6</v>
      </c>
      <c r="I7" s="23">
        <v>911</v>
      </c>
      <c r="J7" s="24">
        <f t="shared" si="4"/>
        <v>85.09247151130208</v>
      </c>
      <c r="K7" s="23">
        <v>159.6</v>
      </c>
      <c r="L7" s="24">
        <f t="shared" si="5"/>
        <v>14.907528488697928</v>
      </c>
    </row>
    <row r="8" spans="1:12" ht="26.25" customHeight="1">
      <c r="A8" s="215"/>
      <c r="B8" s="3" t="s">
        <v>1</v>
      </c>
      <c r="C8" s="23">
        <f t="shared" si="0"/>
        <v>2399</v>
      </c>
      <c r="D8" s="23">
        <v>1491</v>
      </c>
      <c r="E8" s="24">
        <f t="shared" si="1"/>
        <v>62.15089620675281</v>
      </c>
      <c r="F8" s="23">
        <v>908</v>
      </c>
      <c r="G8" s="24">
        <f t="shared" si="2"/>
        <v>37.84910379324719</v>
      </c>
      <c r="H8" s="23">
        <f t="shared" si="3"/>
        <v>10443.5</v>
      </c>
      <c r="I8" s="23">
        <v>6071</v>
      </c>
      <c r="J8" s="24">
        <f t="shared" si="4"/>
        <v>58.13185234835064</v>
      </c>
      <c r="K8" s="23">
        <v>4372.5</v>
      </c>
      <c r="L8" s="24">
        <f t="shared" si="5"/>
        <v>41.86814765164935</v>
      </c>
    </row>
    <row r="9" spans="1:12" ht="26.25" customHeight="1">
      <c r="A9" s="215"/>
      <c r="B9" s="3" t="s">
        <v>2</v>
      </c>
      <c r="C9" s="23">
        <f t="shared" si="0"/>
        <v>969</v>
      </c>
      <c r="D9" s="23">
        <v>425</v>
      </c>
      <c r="E9" s="24">
        <f t="shared" si="1"/>
        <v>43.859649122807014</v>
      </c>
      <c r="F9" s="23">
        <v>544</v>
      </c>
      <c r="G9" s="24">
        <f t="shared" si="2"/>
        <v>56.14035087719298</v>
      </c>
      <c r="H9" s="23">
        <f t="shared" si="3"/>
        <v>4410.9</v>
      </c>
      <c r="I9" s="23">
        <v>1692.2</v>
      </c>
      <c r="J9" s="24">
        <f t="shared" si="4"/>
        <v>38.36405268766011</v>
      </c>
      <c r="K9" s="23">
        <v>2718.7</v>
      </c>
      <c r="L9" s="24">
        <f t="shared" si="5"/>
        <v>61.63594731233989</v>
      </c>
    </row>
    <row r="10" spans="1:12" ht="26.25" customHeight="1">
      <c r="A10" s="215"/>
      <c r="B10" s="3" t="s">
        <v>3</v>
      </c>
      <c r="C10" s="23">
        <f t="shared" si="0"/>
        <v>267</v>
      </c>
      <c r="D10" s="23">
        <v>95</v>
      </c>
      <c r="E10" s="24">
        <f t="shared" si="1"/>
        <v>35.580524344569284</v>
      </c>
      <c r="F10" s="23">
        <v>172</v>
      </c>
      <c r="G10" s="24">
        <f t="shared" si="2"/>
        <v>64.41947565543072</v>
      </c>
      <c r="H10" s="23">
        <f t="shared" si="3"/>
        <v>1220.5</v>
      </c>
      <c r="I10" s="23">
        <v>428.2</v>
      </c>
      <c r="J10" s="24">
        <f t="shared" si="4"/>
        <v>35.08398197460057</v>
      </c>
      <c r="K10" s="23">
        <v>792.3</v>
      </c>
      <c r="L10" s="24">
        <f t="shared" si="5"/>
        <v>64.91601802539942</v>
      </c>
    </row>
    <row r="11" spans="1:12" ht="26.25" customHeight="1">
      <c r="A11" s="216"/>
      <c r="B11" s="4" t="s">
        <v>4</v>
      </c>
      <c r="C11" s="23">
        <f t="shared" si="0"/>
        <v>41</v>
      </c>
      <c r="D11" s="23">
        <v>18</v>
      </c>
      <c r="E11" s="24">
        <f t="shared" si="1"/>
        <v>43.90243902439025</v>
      </c>
      <c r="F11" s="23">
        <v>23</v>
      </c>
      <c r="G11" s="24">
        <f t="shared" si="2"/>
        <v>56.09756097560976</v>
      </c>
      <c r="H11" s="23">
        <f t="shared" si="3"/>
        <v>232.1</v>
      </c>
      <c r="I11" s="23">
        <v>54</v>
      </c>
      <c r="J11" s="24">
        <f t="shared" si="4"/>
        <v>23.265833692373977</v>
      </c>
      <c r="K11" s="23">
        <v>178.1</v>
      </c>
      <c r="L11" s="24">
        <f t="shared" si="5"/>
        <v>76.73416630762601</v>
      </c>
    </row>
    <row r="12" spans="1:12" ht="26.25" customHeight="1">
      <c r="A12" s="214" t="s">
        <v>62</v>
      </c>
      <c r="B12" s="5" t="s">
        <v>5</v>
      </c>
      <c r="C12" s="25">
        <f t="shared" si="0"/>
        <v>1763</v>
      </c>
      <c r="D12" s="25">
        <v>1227</v>
      </c>
      <c r="E12" s="26">
        <f t="shared" si="1"/>
        <v>69.59727736812252</v>
      </c>
      <c r="F12" s="25">
        <v>536</v>
      </c>
      <c r="G12" s="26">
        <f t="shared" si="2"/>
        <v>30.40272263187748</v>
      </c>
      <c r="H12" s="25">
        <f t="shared" si="3"/>
        <v>6812.3</v>
      </c>
      <c r="I12" s="25">
        <v>4432.1</v>
      </c>
      <c r="J12" s="26">
        <f t="shared" si="4"/>
        <v>65.06025864979522</v>
      </c>
      <c r="K12" s="25">
        <v>2380.2</v>
      </c>
      <c r="L12" s="26">
        <f t="shared" si="5"/>
        <v>34.93974135020477</v>
      </c>
    </row>
    <row r="13" spans="1:12" ht="26.25" customHeight="1">
      <c r="A13" s="217"/>
      <c r="B13" s="5" t="s">
        <v>6</v>
      </c>
      <c r="C13" s="25">
        <f t="shared" si="0"/>
        <v>1216</v>
      </c>
      <c r="D13" s="27">
        <v>692</v>
      </c>
      <c r="E13" s="26">
        <f t="shared" si="1"/>
        <v>56.9078947368421</v>
      </c>
      <c r="F13" s="25">
        <v>524</v>
      </c>
      <c r="G13" s="26">
        <f t="shared" si="2"/>
        <v>43.09210526315789</v>
      </c>
      <c r="H13" s="25">
        <f t="shared" si="3"/>
        <v>5393.200000000001</v>
      </c>
      <c r="I13" s="25">
        <v>2864.4</v>
      </c>
      <c r="J13" s="26">
        <f t="shared" si="4"/>
        <v>53.11132537269153</v>
      </c>
      <c r="K13" s="25">
        <v>2528.8</v>
      </c>
      <c r="L13" s="26">
        <f t="shared" si="5"/>
        <v>46.88867462730846</v>
      </c>
    </row>
    <row r="14" spans="1:12" ht="26.25" customHeight="1">
      <c r="A14" s="217"/>
      <c r="B14" s="5" t="s">
        <v>7</v>
      </c>
      <c r="C14" s="25">
        <f t="shared" si="0"/>
        <v>853</v>
      </c>
      <c r="D14" s="27">
        <v>355</v>
      </c>
      <c r="E14" s="26">
        <f t="shared" si="1"/>
        <v>41.61781946072685</v>
      </c>
      <c r="F14" s="25">
        <v>498</v>
      </c>
      <c r="G14" s="26">
        <f t="shared" si="2"/>
        <v>58.38218053927315</v>
      </c>
      <c r="H14" s="25">
        <f t="shared" si="3"/>
        <v>3952.2</v>
      </c>
      <c r="I14" s="25">
        <v>1523.1</v>
      </c>
      <c r="J14" s="26">
        <f t="shared" si="4"/>
        <v>38.53802945195081</v>
      </c>
      <c r="K14" s="25">
        <v>2429.1</v>
      </c>
      <c r="L14" s="26">
        <f t="shared" si="5"/>
        <v>61.46197054804918</v>
      </c>
    </row>
    <row r="15" spans="1:12" ht="26.25" customHeight="1" thickBot="1">
      <c r="A15" s="218"/>
      <c r="B15" s="14" t="s">
        <v>8</v>
      </c>
      <c r="C15" s="28">
        <f t="shared" si="0"/>
        <v>228</v>
      </c>
      <c r="D15" s="28">
        <v>75</v>
      </c>
      <c r="E15" s="29">
        <f t="shared" si="1"/>
        <v>32.89473684210527</v>
      </c>
      <c r="F15" s="28">
        <v>153</v>
      </c>
      <c r="G15" s="29">
        <f t="shared" si="2"/>
        <v>67.10526315789474</v>
      </c>
      <c r="H15" s="28">
        <f t="shared" si="3"/>
        <v>1219.9</v>
      </c>
      <c r="I15" s="28">
        <v>336.7</v>
      </c>
      <c r="J15" s="29">
        <f t="shared" si="4"/>
        <v>27.6006230018854</v>
      </c>
      <c r="K15" s="28">
        <v>883.2</v>
      </c>
      <c r="L15" s="29">
        <f t="shared" si="5"/>
        <v>72.39937699811459</v>
      </c>
    </row>
    <row r="16" spans="1:12" ht="26.25" customHeight="1">
      <c r="A16" s="219" t="s">
        <v>63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3:11" ht="16.5">
      <c r="C17" s="20"/>
      <c r="D17" s="20"/>
      <c r="E17" s="20"/>
      <c r="F17" s="20"/>
      <c r="G17" s="20"/>
      <c r="H17" s="20"/>
      <c r="I17" s="20"/>
      <c r="J17" s="20"/>
      <c r="K17" s="20"/>
    </row>
  </sheetData>
  <sheetProtection/>
  <mergeCells count="15">
    <mergeCell ref="A6:B6"/>
    <mergeCell ref="A7:A11"/>
    <mergeCell ref="A12:A15"/>
    <mergeCell ref="A16:L16"/>
    <mergeCell ref="A1:L1"/>
    <mergeCell ref="A2:L2"/>
    <mergeCell ref="A3:B5"/>
    <mergeCell ref="C3:G3"/>
    <mergeCell ref="H3:L3"/>
    <mergeCell ref="C4:C5"/>
    <mergeCell ref="D4:D5"/>
    <mergeCell ref="F4:F5"/>
    <mergeCell ref="H4:H5"/>
    <mergeCell ref="I4:I5"/>
    <mergeCell ref="K4:K5"/>
  </mergeCells>
  <printOptions gridLines="1"/>
  <pageMargins left="0.24" right="0.16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5.625" style="0" customWidth="1"/>
    <col min="2" max="2" width="14.875" style="0" customWidth="1"/>
    <col min="3" max="7" width="8.875" style="0" customWidth="1"/>
    <col min="8" max="8" width="9.375" style="0" customWidth="1"/>
    <col min="9" max="12" width="8.875" style="0" customWidth="1"/>
  </cols>
  <sheetData>
    <row r="1" spans="1:12" ht="44.25" customHeight="1">
      <c r="A1" s="197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2.5" customHeight="1" thickBot="1">
      <c r="A2" s="199" t="s">
        <v>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4" customHeight="1">
      <c r="A3" s="201" t="s">
        <v>9</v>
      </c>
      <c r="B3" s="202"/>
      <c r="C3" s="204" t="s">
        <v>10</v>
      </c>
      <c r="D3" s="205"/>
      <c r="E3" s="205"/>
      <c r="F3" s="205"/>
      <c r="G3" s="205"/>
      <c r="H3" s="221" t="s">
        <v>11</v>
      </c>
      <c r="I3" s="203"/>
      <c r="J3" s="203"/>
      <c r="K3" s="203"/>
      <c r="L3" s="203"/>
    </row>
    <row r="4" spans="1:12" ht="24" customHeight="1">
      <c r="A4" s="201"/>
      <c r="B4" s="202"/>
      <c r="C4" s="209" t="s">
        <v>12</v>
      </c>
      <c r="D4" s="211" t="s">
        <v>13</v>
      </c>
      <c r="E4" s="8"/>
      <c r="F4" s="211" t="s">
        <v>14</v>
      </c>
      <c r="G4" s="8"/>
      <c r="H4" s="209" t="s">
        <v>12</v>
      </c>
      <c r="I4" s="211" t="s">
        <v>13</v>
      </c>
      <c r="J4" s="8"/>
      <c r="K4" s="211" t="s">
        <v>14</v>
      </c>
      <c r="L4" s="9"/>
    </row>
    <row r="5" spans="1:12" ht="42.75" customHeight="1">
      <c r="A5" s="203"/>
      <c r="B5" s="204"/>
      <c r="C5" s="205"/>
      <c r="D5" s="221"/>
      <c r="E5" s="6" t="s">
        <v>33</v>
      </c>
      <c r="F5" s="221"/>
      <c r="G5" s="6" t="s">
        <v>33</v>
      </c>
      <c r="H5" s="205"/>
      <c r="I5" s="221"/>
      <c r="J5" s="6" t="s">
        <v>33</v>
      </c>
      <c r="K5" s="221"/>
      <c r="L5" s="7" t="s">
        <v>33</v>
      </c>
    </row>
    <row r="6" spans="1:12" ht="36.75" customHeight="1">
      <c r="A6" s="222" t="s">
        <v>20</v>
      </c>
      <c r="B6" s="223"/>
      <c r="C6" s="15">
        <v>4210</v>
      </c>
      <c r="D6" s="15">
        <v>2435</v>
      </c>
      <c r="E6" s="16">
        <v>57.83847980997625</v>
      </c>
      <c r="F6" s="15">
        <v>1775</v>
      </c>
      <c r="G6" s="16">
        <v>42.16152019002376</v>
      </c>
      <c r="H6" s="15">
        <v>18431.809999999998</v>
      </c>
      <c r="I6" s="15">
        <v>9964.2</v>
      </c>
      <c r="J6" s="16">
        <v>54.05980204874075</v>
      </c>
      <c r="K6" s="15">
        <v>8467.609999999999</v>
      </c>
      <c r="L6" s="16">
        <v>45.94019795125926</v>
      </c>
    </row>
    <row r="7" spans="1:12" ht="26.25" customHeight="1">
      <c r="A7" s="214" t="s">
        <v>15</v>
      </c>
      <c r="B7" s="2" t="s">
        <v>0</v>
      </c>
      <c r="C7" s="10">
        <v>319</v>
      </c>
      <c r="D7" s="10">
        <v>279</v>
      </c>
      <c r="E7" s="11">
        <v>87.46081504702194</v>
      </c>
      <c r="F7" s="10">
        <v>40</v>
      </c>
      <c r="G7" s="11">
        <v>12.539184952978054</v>
      </c>
      <c r="H7" s="10">
        <v>1019.8</v>
      </c>
      <c r="I7" s="10">
        <v>903.31</v>
      </c>
      <c r="J7" s="11">
        <v>88.57717199450873</v>
      </c>
      <c r="K7" s="10">
        <v>116.49</v>
      </c>
      <c r="L7" s="11">
        <v>11.422828005491272</v>
      </c>
    </row>
    <row r="8" spans="1:12" ht="26.25" customHeight="1">
      <c r="A8" s="215"/>
      <c r="B8" s="3" t="s">
        <v>1</v>
      </c>
      <c r="C8" s="10">
        <v>2466</v>
      </c>
      <c r="D8" s="10">
        <v>1567</v>
      </c>
      <c r="E8" s="11">
        <v>63.544201135442016</v>
      </c>
      <c r="F8" s="10">
        <v>899</v>
      </c>
      <c r="G8" s="11">
        <v>36.455798864557984</v>
      </c>
      <c r="H8" s="10">
        <v>10969.98</v>
      </c>
      <c r="I8" s="10">
        <v>6510.46</v>
      </c>
      <c r="J8" s="11">
        <v>59.347965994468545</v>
      </c>
      <c r="K8" s="10">
        <v>4459.52</v>
      </c>
      <c r="L8" s="11">
        <v>40.65203400553147</v>
      </c>
    </row>
    <row r="9" spans="1:12" ht="26.25" customHeight="1">
      <c r="A9" s="215"/>
      <c r="B9" s="3" t="s">
        <v>2</v>
      </c>
      <c r="C9" s="10">
        <v>1123</v>
      </c>
      <c r="D9" s="10">
        <v>473</v>
      </c>
      <c r="E9" s="11">
        <v>42.11932324131789</v>
      </c>
      <c r="F9" s="10">
        <v>650</v>
      </c>
      <c r="G9" s="11">
        <v>57.88067675868211</v>
      </c>
      <c r="H9" s="10">
        <v>5153.889999999999</v>
      </c>
      <c r="I9" s="10">
        <v>2095.33</v>
      </c>
      <c r="J9" s="11">
        <v>40.65531084287791</v>
      </c>
      <c r="K9" s="10">
        <v>3058.56</v>
      </c>
      <c r="L9" s="11">
        <v>59.3446891571221</v>
      </c>
    </row>
    <row r="10" spans="1:12" ht="26.25" customHeight="1">
      <c r="A10" s="215"/>
      <c r="B10" s="3" t="s">
        <v>3</v>
      </c>
      <c r="C10" s="10">
        <v>258</v>
      </c>
      <c r="D10" s="10">
        <v>95</v>
      </c>
      <c r="E10" s="11">
        <v>36.82170542635659</v>
      </c>
      <c r="F10" s="10">
        <v>163</v>
      </c>
      <c r="G10" s="11">
        <v>63.17829457364341</v>
      </c>
      <c r="H10" s="10">
        <v>1093.96</v>
      </c>
      <c r="I10" s="10">
        <v>385.5</v>
      </c>
      <c r="J10" s="11">
        <v>35.23894840762002</v>
      </c>
      <c r="K10" s="10">
        <v>708.46</v>
      </c>
      <c r="L10" s="11">
        <v>64.76105159237999</v>
      </c>
    </row>
    <row r="11" spans="1:12" ht="26.25" customHeight="1">
      <c r="A11" s="216"/>
      <c r="B11" s="4" t="s">
        <v>4</v>
      </c>
      <c r="C11" s="10">
        <v>44</v>
      </c>
      <c r="D11" s="10">
        <v>21</v>
      </c>
      <c r="E11" s="11">
        <v>47.72727272727273</v>
      </c>
      <c r="F11" s="10">
        <v>23</v>
      </c>
      <c r="G11" s="11">
        <v>52.27272727272727</v>
      </c>
      <c r="H11" s="10">
        <v>194.18</v>
      </c>
      <c r="I11" s="10">
        <v>69.6</v>
      </c>
      <c r="J11" s="11">
        <v>35.84303223812957</v>
      </c>
      <c r="K11" s="10">
        <v>124.58</v>
      </c>
      <c r="L11" s="11">
        <v>64.15696776187043</v>
      </c>
    </row>
    <row r="12" spans="1:12" ht="26.25" customHeight="1">
      <c r="A12" s="214" t="s">
        <v>16</v>
      </c>
      <c r="B12" s="5" t="s">
        <v>5</v>
      </c>
      <c r="C12" s="12">
        <v>1665</v>
      </c>
      <c r="D12" s="12">
        <v>1174</v>
      </c>
      <c r="E12" s="17">
        <v>70.51051051051051</v>
      </c>
      <c r="F12" s="12">
        <v>491</v>
      </c>
      <c r="G12" s="17">
        <v>29.48948948948949</v>
      </c>
      <c r="H12" s="12">
        <v>6802.34</v>
      </c>
      <c r="I12" s="12">
        <v>4599.23</v>
      </c>
      <c r="J12" s="17">
        <v>67.6124686504938</v>
      </c>
      <c r="K12" s="12">
        <v>2203.11</v>
      </c>
      <c r="L12" s="17">
        <v>32.3875313495062</v>
      </c>
    </row>
    <row r="13" spans="1:12" ht="26.25" customHeight="1">
      <c r="A13" s="217"/>
      <c r="B13" s="5" t="s">
        <v>6</v>
      </c>
      <c r="C13" s="12">
        <v>1418</v>
      </c>
      <c r="D13" s="13">
        <v>810</v>
      </c>
      <c r="E13" s="17">
        <v>57.122708039492245</v>
      </c>
      <c r="F13" s="12">
        <v>608</v>
      </c>
      <c r="G13" s="17">
        <v>42.877291960507755</v>
      </c>
      <c r="H13" s="12">
        <v>6251.33</v>
      </c>
      <c r="I13" s="12">
        <v>3284.4</v>
      </c>
      <c r="J13" s="17">
        <v>52.539219654057625</v>
      </c>
      <c r="K13" s="12">
        <v>2966.93</v>
      </c>
      <c r="L13" s="17">
        <v>47.46078034594238</v>
      </c>
    </row>
    <row r="14" spans="1:12" ht="26.25" customHeight="1">
      <c r="A14" s="217"/>
      <c r="B14" s="5" t="s">
        <v>7</v>
      </c>
      <c r="C14" s="12">
        <v>902</v>
      </c>
      <c r="D14" s="13">
        <v>378</v>
      </c>
      <c r="E14" s="17">
        <v>41.90687361419069</v>
      </c>
      <c r="F14" s="12">
        <v>524</v>
      </c>
      <c r="G14" s="17">
        <v>58.09312638580931</v>
      </c>
      <c r="H14" s="12">
        <v>4239.16</v>
      </c>
      <c r="I14" s="12">
        <v>1735.47</v>
      </c>
      <c r="J14" s="17">
        <v>40.93900678436294</v>
      </c>
      <c r="K14" s="12">
        <v>2503.69</v>
      </c>
      <c r="L14" s="17">
        <v>59.06099321563706</v>
      </c>
    </row>
    <row r="15" spans="1:12" ht="26.25" customHeight="1" thickBot="1">
      <c r="A15" s="218"/>
      <c r="B15" s="14" t="s">
        <v>8</v>
      </c>
      <c r="C15" s="18">
        <v>225</v>
      </c>
      <c r="D15" s="18">
        <v>73</v>
      </c>
      <c r="E15" s="19">
        <v>32.44444444444444</v>
      </c>
      <c r="F15" s="18">
        <v>152</v>
      </c>
      <c r="G15" s="19">
        <v>67.55555555555556</v>
      </c>
      <c r="H15" s="18">
        <v>1138.98</v>
      </c>
      <c r="I15" s="18">
        <v>345.1</v>
      </c>
      <c r="J15" s="19">
        <v>30.299039491474826</v>
      </c>
      <c r="K15" s="18">
        <v>793.88</v>
      </c>
      <c r="L15" s="19">
        <v>69.70096050852517</v>
      </c>
    </row>
    <row r="16" spans="1:12" ht="26.25" customHeight="1">
      <c r="A16" s="219" t="s">
        <v>19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</sheetData>
  <sheetProtection/>
  <mergeCells count="15">
    <mergeCell ref="F4:F5"/>
    <mergeCell ref="H4:H5"/>
    <mergeCell ref="I4:I5"/>
    <mergeCell ref="K4:K5"/>
    <mergeCell ref="A6:B6"/>
    <mergeCell ref="A7:A11"/>
    <mergeCell ref="A12:A15"/>
    <mergeCell ref="A16:L16"/>
    <mergeCell ref="A1:L1"/>
    <mergeCell ref="A2:L2"/>
    <mergeCell ref="A3:B5"/>
    <mergeCell ref="C3:G3"/>
    <mergeCell ref="H3:L3"/>
    <mergeCell ref="C4:C5"/>
    <mergeCell ref="D4:D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N9" sqref="N9"/>
    </sheetView>
  </sheetViews>
  <sheetFormatPr defaultColWidth="9.00390625" defaultRowHeight="16.5"/>
  <cols>
    <col min="1" max="1" width="5.625" style="0" customWidth="1"/>
    <col min="2" max="2" width="14.875" style="0" customWidth="1"/>
    <col min="3" max="12" width="8.875" style="0" customWidth="1"/>
  </cols>
  <sheetData>
    <row r="1" spans="1:12" ht="44.25" customHeight="1">
      <c r="A1" s="197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2.5" customHeight="1" thickBot="1">
      <c r="A2" s="199" t="s">
        <v>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4" customHeight="1">
      <c r="A3" s="201" t="s">
        <v>9</v>
      </c>
      <c r="B3" s="202"/>
      <c r="C3" s="204" t="s">
        <v>10</v>
      </c>
      <c r="D3" s="205"/>
      <c r="E3" s="205"/>
      <c r="F3" s="205"/>
      <c r="G3" s="205"/>
      <c r="H3" s="221" t="s">
        <v>11</v>
      </c>
      <c r="I3" s="203"/>
      <c r="J3" s="203"/>
      <c r="K3" s="203"/>
      <c r="L3" s="203"/>
    </row>
    <row r="4" spans="1:12" ht="24" customHeight="1">
      <c r="A4" s="201"/>
      <c r="B4" s="202"/>
      <c r="C4" s="209" t="s">
        <v>12</v>
      </c>
      <c r="D4" s="211" t="s">
        <v>13</v>
      </c>
      <c r="E4" s="8"/>
      <c r="F4" s="211" t="s">
        <v>14</v>
      </c>
      <c r="G4" s="8"/>
      <c r="H4" s="209" t="s">
        <v>12</v>
      </c>
      <c r="I4" s="211" t="s">
        <v>13</v>
      </c>
      <c r="J4" s="8"/>
      <c r="K4" s="211" t="s">
        <v>14</v>
      </c>
      <c r="L4" s="9"/>
    </row>
    <row r="5" spans="1:12" ht="42.75" customHeight="1">
      <c r="A5" s="203"/>
      <c r="B5" s="204"/>
      <c r="C5" s="205"/>
      <c r="D5" s="221"/>
      <c r="E5" s="6" t="s">
        <v>33</v>
      </c>
      <c r="F5" s="221"/>
      <c r="G5" s="6" t="s">
        <v>33</v>
      </c>
      <c r="H5" s="205"/>
      <c r="I5" s="221"/>
      <c r="J5" s="6" t="s">
        <v>33</v>
      </c>
      <c r="K5" s="221"/>
      <c r="L5" s="7" t="s">
        <v>33</v>
      </c>
    </row>
    <row r="6" spans="1:12" ht="36.75" customHeight="1">
      <c r="A6" s="222" t="s">
        <v>20</v>
      </c>
      <c r="B6" s="223"/>
      <c r="C6" s="15">
        <f aca="true" t="shared" si="0" ref="C6:C15">+D6+F6</f>
        <v>3841</v>
      </c>
      <c r="D6" s="15">
        <f>SUM(D7:D11)</f>
        <v>2290</v>
      </c>
      <c r="E6" s="16">
        <f aca="true" t="shared" si="1" ref="E6:E15">+D6/C6*100</f>
        <v>59.61989065347566</v>
      </c>
      <c r="F6" s="15">
        <f>SUM(F7:F11)</f>
        <v>1551</v>
      </c>
      <c r="G6" s="16">
        <f aca="true" t="shared" si="2" ref="G6:G15">+F6/C6*100</f>
        <v>40.38010934652434</v>
      </c>
      <c r="H6" s="15">
        <f aca="true" t="shared" si="3" ref="H6:H15">+I6+K6</f>
        <v>17611.64</v>
      </c>
      <c r="I6" s="15">
        <f>SUM(I7:I11)</f>
        <v>9266.679999999998</v>
      </c>
      <c r="J6" s="16">
        <f aca="true" t="shared" si="4" ref="J6:J15">+I6/H6*100</f>
        <v>52.61679207614963</v>
      </c>
      <c r="K6" s="15">
        <f>SUM(K7:K11)</f>
        <v>8344.96</v>
      </c>
      <c r="L6" s="16">
        <f aca="true" t="shared" si="5" ref="L6:L15">+K6/H6*100</f>
        <v>47.38320792385036</v>
      </c>
    </row>
    <row r="7" spans="1:12" ht="26.25" customHeight="1">
      <c r="A7" s="214" t="s">
        <v>15</v>
      </c>
      <c r="B7" s="2" t="s">
        <v>0</v>
      </c>
      <c r="C7" s="10">
        <f t="shared" si="0"/>
        <v>321</v>
      </c>
      <c r="D7" s="10">
        <v>289</v>
      </c>
      <c r="E7" s="11">
        <f t="shared" si="1"/>
        <v>90.03115264797508</v>
      </c>
      <c r="F7" s="10">
        <v>32</v>
      </c>
      <c r="G7" s="11">
        <f t="shared" si="2"/>
        <v>9.968847352024921</v>
      </c>
      <c r="H7" s="10">
        <f t="shared" si="3"/>
        <v>932.5699999999999</v>
      </c>
      <c r="I7" s="10">
        <v>815.4</v>
      </c>
      <c r="J7" s="11">
        <f t="shared" si="4"/>
        <v>87.43579570434392</v>
      </c>
      <c r="K7" s="10">
        <v>117.17</v>
      </c>
      <c r="L7" s="11">
        <f t="shared" si="5"/>
        <v>12.564204295656092</v>
      </c>
    </row>
    <row r="8" spans="1:12" ht="26.25" customHeight="1">
      <c r="A8" s="215"/>
      <c r="B8" s="3" t="s">
        <v>1</v>
      </c>
      <c r="C8" s="10">
        <f t="shared" si="0"/>
        <v>2194</v>
      </c>
      <c r="D8" s="10">
        <v>1421</v>
      </c>
      <c r="E8" s="11">
        <f t="shared" si="1"/>
        <v>64.76754785779399</v>
      </c>
      <c r="F8" s="10">
        <v>773</v>
      </c>
      <c r="G8" s="11">
        <f t="shared" si="2"/>
        <v>35.232452142206014</v>
      </c>
      <c r="H8" s="10">
        <f t="shared" si="3"/>
        <v>9891.210000000001</v>
      </c>
      <c r="I8" s="10">
        <v>5864.77</v>
      </c>
      <c r="J8" s="11">
        <f t="shared" si="4"/>
        <v>59.29274578135536</v>
      </c>
      <c r="K8" s="10">
        <v>4026.44</v>
      </c>
      <c r="L8" s="11">
        <f t="shared" si="5"/>
        <v>40.707254218644636</v>
      </c>
    </row>
    <row r="9" spans="1:12" ht="26.25" customHeight="1">
      <c r="A9" s="215"/>
      <c r="B9" s="3" t="s">
        <v>2</v>
      </c>
      <c r="C9" s="10">
        <f t="shared" si="0"/>
        <v>997</v>
      </c>
      <c r="D9" s="10">
        <v>441</v>
      </c>
      <c r="E9" s="11">
        <f t="shared" si="1"/>
        <v>44.232698094282846</v>
      </c>
      <c r="F9" s="10">
        <v>556</v>
      </c>
      <c r="G9" s="11">
        <f t="shared" si="2"/>
        <v>55.76730190571715</v>
      </c>
      <c r="H9" s="10">
        <f t="shared" si="3"/>
        <v>4976.63</v>
      </c>
      <c r="I9" s="10">
        <v>1991.04</v>
      </c>
      <c r="J9" s="11">
        <f t="shared" si="4"/>
        <v>40.00779644056319</v>
      </c>
      <c r="K9" s="10">
        <v>2985.59</v>
      </c>
      <c r="L9" s="11">
        <f t="shared" si="5"/>
        <v>59.99220355943681</v>
      </c>
    </row>
    <row r="10" spans="1:12" ht="26.25" customHeight="1">
      <c r="A10" s="215"/>
      <c r="B10" s="3" t="s">
        <v>3</v>
      </c>
      <c r="C10" s="10">
        <f t="shared" si="0"/>
        <v>279</v>
      </c>
      <c r="D10" s="10">
        <v>114</v>
      </c>
      <c r="E10" s="11">
        <f t="shared" si="1"/>
        <v>40.86021505376344</v>
      </c>
      <c r="F10" s="10">
        <v>165</v>
      </c>
      <c r="G10" s="11">
        <f t="shared" si="2"/>
        <v>59.13978494623656</v>
      </c>
      <c r="H10" s="10">
        <f t="shared" si="3"/>
        <v>1600.67</v>
      </c>
      <c r="I10" s="10">
        <v>524.39</v>
      </c>
      <c r="J10" s="11">
        <f t="shared" si="4"/>
        <v>32.760656475101044</v>
      </c>
      <c r="K10" s="10">
        <v>1076.28</v>
      </c>
      <c r="L10" s="11">
        <f t="shared" si="5"/>
        <v>67.23934352489894</v>
      </c>
    </row>
    <row r="11" spans="1:12" ht="26.25" customHeight="1">
      <c r="A11" s="216"/>
      <c r="B11" s="4" t="s">
        <v>4</v>
      </c>
      <c r="C11" s="10">
        <f t="shared" si="0"/>
        <v>50</v>
      </c>
      <c r="D11" s="10">
        <v>25</v>
      </c>
      <c r="E11" s="11">
        <f t="shared" si="1"/>
        <v>50</v>
      </c>
      <c r="F11" s="10">
        <v>25</v>
      </c>
      <c r="G11" s="11">
        <f t="shared" si="2"/>
        <v>50</v>
      </c>
      <c r="H11" s="10">
        <f t="shared" si="3"/>
        <v>210.56</v>
      </c>
      <c r="I11" s="10">
        <v>71.08</v>
      </c>
      <c r="J11" s="11">
        <f t="shared" si="4"/>
        <v>33.75759878419453</v>
      </c>
      <c r="K11" s="10">
        <v>139.48</v>
      </c>
      <c r="L11" s="11">
        <f t="shared" si="5"/>
        <v>66.24240121580547</v>
      </c>
    </row>
    <row r="12" spans="1:12" ht="26.25" customHeight="1">
      <c r="A12" s="214" t="s">
        <v>16</v>
      </c>
      <c r="B12" s="5" t="s">
        <v>5</v>
      </c>
      <c r="C12" s="12">
        <f t="shared" si="0"/>
        <v>1453</v>
      </c>
      <c r="D12" s="12">
        <v>1057</v>
      </c>
      <c r="E12" s="17">
        <f t="shared" si="1"/>
        <v>72.74604267033723</v>
      </c>
      <c r="F12" s="12">
        <v>396</v>
      </c>
      <c r="G12" s="17">
        <f t="shared" si="2"/>
        <v>27.253957329662764</v>
      </c>
      <c r="H12" s="12">
        <f t="shared" si="3"/>
        <v>5951.25</v>
      </c>
      <c r="I12" s="12">
        <v>4032.66</v>
      </c>
      <c r="J12" s="17">
        <f t="shared" si="4"/>
        <v>67.76156269691242</v>
      </c>
      <c r="K12" s="12">
        <v>1918.59</v>
      </c>
      <c r="L12" s="17">
        <f t="shared" si="5"/>
        <v>32.238437303087586</v>
      </c>
    </row>
    <row r="13" spans="1:12" ht="26.25" customHeight="1">
      <c r="A13" s="217"/>
      <c r="B13" s="5" t="s">
        <v>6</v>
      </c>
      <c r="C13" s="12">
        <f t="shared" si="0"/>
        <v>1250</v>
      </c>
      <c r="D13" s="13">
        <v>748</v>
      </c>
      <c r="E13" s="17">
        <f t="shared" si="1"/>
        <v>59.84</v>
      </c>
      <c r="F13" s="12">
        <v>502</v>
      </c>
      <c r="G13" s="17">
        <f t="shared" si="2"/>
        <v>40.160000000000004</v>
      </c>
      <c r="H13" s="12">
        <f t="shared" si="3"/>
        <v>5653.02</v>
      </c>
      <c r="I13" s="12">
        <v>3027.14</v>
      </c>
      <c r="J13" s="17">
        <f t="shared" si="4"/>
        <v>53.54907642286777</v>
      </c>
      <c r="K13" s="12">
        <v>2625.88</v>
      </c>
      <c r="L13" s="17">
        <f t="shared" si="5"/>
        <v>46.45092357713222</v>
      </c>
    </row>
    <row r="14" spans="1:12" ht="26.25" customHeight="1">
      <c r="A14" s="217"/>
      <c r="B14" s="5" t="s">
        <v>7</v>
      </c>
      <c r="C14" s="12">
        <f t="shared" si="0"/>
        <v>911</v>
      </c>
      <c r="D14" s="13">
        <v>400</v>
      </c>
      <c r="E14" s="17">
        <f t="shared" si="1"/>
        <v>43.90779363336993</v>
      </c>
      <c r="F14" s="12">
        <v>511</v>
      </c>
      <c r="G14" s="17">
        <f t="shared" si="2"/>
        <v>56.09220636663008</v>
      </c>
      <c r="H14" s="12">
        <f t="shared" si="3"/>
        <v>4848.73</v>
      </c>
      <c r="I14" s="12">
        <v>1829.21</v>
      </c>
      <c r="J14" s="17">
        <f t="shared" si="4"/>
        <v>37.72554875194123</v>
      </c>
      <c r="K14" s="12">
        <v>3019.52</v>
      </c>
      <c r="L14" s="17">
        <f t="shared" si="5"/>
        <v>62.27445124805877</v>
      </c>
    </row>
    <row r="15" spans="1:12" ht="26.25" customHeight="1" thickBot="1">
      <c r="A15" s="218"/>
      <c r="B15" s="14" t="s">
        <v>8</v>
      </c>
      <c r="C15" s="18">
        <f t="shared" si="0"/>
        <v>227</v>
      </c>
      <c r="D15" s="18">
        <v>85</v>
      </c>
      <c r="E15" s="19">
        <f t="shared" si="1"/>
        <v>37.44493392070485</v>
      </c>
      <c r="F15" s="18">
        <v>142</v>
      </c>
      <c r="G15" s="19">
        <f t="shared" si="2"/>
        <v>62.55506607929515</v>
      </c>
      <c r="H15" s="18">
        <f t="shared" si="3"/>
        <v>1158.64</v>
      </c>
      <c r="I15" s="18">
        <v>377.67</v>
      </c>
      <c r="J15" s="19">
        <f t="shared" si="4"/>
        <v>32.59597459089967</v>
      </c>
      <c r="K15" s="18">
        <v>780.97</v>
      </c>
      <c r="L15" s="19">
        <f t="shared" si="5"/>
        <v>67.40402540910033</v>
      </c>
    </row>
    <row r="16" spans="1:12" ht="26.25" customHeight="1">
      <c r="A16" s="219" t="s">
        <v>19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</sheetData>
  <sheetProtection/>
  <mergeCells count="15">
    <mergeCell ref="F4:F5"/>
    <mergeCell ref="H4:H5"/>
    <mergeCell ref="I4:I5"/>
    <mergeCell ref="K4:K5"/>
    <mergeCell ref="A6:B6"/>
    <mergeCell ref="A7:A11"/>
    <mergeCell ref="A12:A15"/>
    <mergeCell ref="A16:L16"/>
    <mergeCell ref="A1:L1"/>
    <mergeCell ref="A2:L2"/>
    <mergeCell ref="A3:B5"/>
    <mergeCell ref="C3:G3"/>
    <mergeCell ref="H3:L3"/>
    <mergeCell ref="C4:C5"/>
    <mergeCell ref="D4:D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L2"/>
    </sheetView>
  </sheetViews>
  <sheetFormatPr defaultColWidth="9.00390625" defaultRowHeight="16.5"/>
  <cols>
    <col min="1" max="1" width="5.625" style="0" customWidth="1"/>
    <col min="2" max="2" width="14.875" style="0" customWidth="1"/>
    <col min="3" max="12" width="8.875" style="0" customWidth="1"/>
  </cols>
  <sheetData>
    <row r="1" spans="1:12" ht="44.25" customHeight="1">
      <c r="A1" s="197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2.5" customHeight="1" thickBot="1">
      <c r="A2" s="199" t="s">
        <v>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4" customHeight="1">
      <c r="A3" s="201" t="s">
        <v>34</v>
      </c>
      <c r="B3" s="202"/>
      <c r="C3" s="204" t="s">
        <v>35</v>
      </c>
      <c r="D3" s="205"/>
      <c r="E3" s="205"/>
      <c r="F3" s="205"/>
      <c r="G3" s="205"/>
      <c r="H3" s="221" t="s">
        <v>36</v>
      </c>
      <c r="I3" s="203"/>
      <c r="J3" s="203"/>
      <c r="K3" s="203"/>
      <c r="L3" s="203"/>
    </row>
    <row r="4" spans="1:13" ht="24" customHeight="1">
      <c r="A4" s="201"/>
      <c r="B4" s="202"/>
      <c r="C4" s="209" t="s">
        <v>37</v>
      </c>
      <c r="D4" s="211" t="s">
        <v>38</v>
      </c>
      <c r="E4" s="8"/>
      <c r="F4" s="211" t="s">
        <v>39</v>
      </c>
      <c r="G4" s="8"/>
      <c r="H4" s="209" t="s">
        <v>37</v>
      </c>
      <c r="I4" s="211" t="s">
        <v>38</v>
      </c>
      <c r="J4" s="8"/>
      <c r="K4" s="211" t="s">
        <v>39</v>
      </c>
      <c r="L4" s="9"/>
      <c r="M4" s="1"/>
    </row>
    <row r="5" spans="1:13" ht="42.75" customHeight="1">
      <c r="A5" s="203"/>
      <c r="B5" s="204"/>
      <c r="C5" s="205"/>
      <c r="D5" s="221"/>
      <c r="E5" s="6" t="s">
        <v>40</v>
      </c>
      <c r="F5" s="221"/>
      <c r="G5" s="6" t="s">
        <v>40</v>
      </c>
      <c r="H5" s="205"/>
      <c r="I5" s="221"/>
      <c r="J5" s="6" t="s">
        <v>40</v>
      </c>
      <c r="K5" s="221"/>
      <c r="L5" s="7" t="s">
        <v>40</v>
      </c>
      <c r="M5" s="1"/>
    </row>
    <row r="6" spans="1:12" ht="36.75" customHeight="1">
      <c r="A6" s="222" t="s">
        <v>41</v>
      </c>
      <c r="B6" s="223"/>
      <c r="C6" s="15">
        <f aca="true" t="shared" si="0" ref="C6:C15">+D6+F6</f>
        <v>2761</v>
      </c>
      <c r="D6" s="15">
        <f>SUM(D7:D11)</f>
        <v>1583</v>
      </c>
      <c r="E6" s="16">
        <f aca="true" t="shared" si="1" ref="E6:E15">+D6/C6*100</f>
        <v>57.33429916696849</v>
      </c>
      <c r="F6" s="15">
        <f>SUM(F7:F11)</f>
        <v>1178</v>
      </c>
      <c r="G6" s="16">
        <f aca="true" t="shared" si="2" ref="G6:G15">+F6/C6*100</f>
        <v>42.66570083303151</v>
      </c>
      <c r="H6" s="15">
        <f aca="true" t="shared" si="3" ref="H6:H15">+I6+K6</f>
        <v>19057.809999999998</v>
      </c>
      <c r="I6" s="15">
        <f>SUM(I7:I11)</f>
        <v>10092.09</v>
      </c>
      <c r="J6" s="16">
        <f aca="true" t="shared" si="4" ref="J6:J15">+I6/H6*100</f>
        <v>52.95514017612728</v>
      </c>
      <c r="K6" s="15">
        <f>SUM(K7:K11)</f>
        <v>8965.72</v>
      </c>
      <c r="L6" s="16">
        <f aca="true" t="shared" si="5" ref="L6:L15">+K6/H6*100</f>
        <v>47.044859823872734</v>
      </c>
    </row>
    <row r="7" spans="1:12" ht="24" customHeight="1">
      <c r="A7" s="214" t="s">
        <v>42</v>
      </c>
      <c r="B7" s="2" t="s">
        <v>0</v>
      </c>
      <c r="C7" s="10">
        <f t="shared" si="0"/>
        <v>195</v>
      </c>
      <c r="D7" s="10">
        <v>172</v>
      </c>
      <c r="E7" s="11">
        <f t="shared" si="1"/>
        <v>88.2051282051282</v>
      </c>
      <c r="F7" s="10">
        <v>23</v>
      </c>
      <c r="G7" s="11">
        <f t="shared" si="2"/>
        <v>11.794871794871794</v>
      </c>
      <c r="H7" s="10">
        <f t="shared" si="3"/>
        <v>925.58</v>
      </c>
      <c r="I7" s="10">
        <v>790.71</v>
      </c>
      <c r="J7" s="11">
        <f t="shared" si="4"/>
        <v>85.42859612351175</v>
      </c>
      <c r="K7" s="10">
        <v>134.87</v>
      </c>
      <c r="L7" s="11">
        <f t="shared" si="5"/>
        <v>14.571403876488256</v>
      </c>
    </row>
    <row r="8" spans="1:12" ht="26.25" customHeight="1">
      <c r="A8" s="215"/>
      <c r="B8" s="3" t="s">
        <v>1</v>
      </c>
      <c r="C8" s="10">
        <f t="shared" si="0"/>
        <v>1549</v>
      </c>
      <c r="D8" s="10">
        <v>971</v>
      </c>
      <c r="E8" s="11">
        <f t="shared" si="1"/>
        <v>62.68560361523564</v>
      </c>
      <c r="F8" s="10">
        <v>578</v>
      </c>
      <c r="G8" s="11">
        <f t="shared" si="2"/>
        <v>37.314396384764365</v>
      </c>
      <c r="H8" s="10">
        <f t="shared" si="3"/>
        <v>10522.5</v>
      </c>
      <c r="I8" s="10">
        <v>6357.44</v>
      </c>
      <c r="J8" s="11">
        <f t="shared" si="4"/>
        <v>60.4175813732478</v>
      </c>
      <c r="K8" s="10">
        <v>4165.06</v>
      </c>
      <c r="L8" s="11">
        <f t="shared" si="5"/>
        <v>39.5824186267522</v>
      </c>
    </row>
    <row r="9" spans="1:12" ht="26.25" customHeight="1">
      <c r="A9" s="215"/>
      <c r="B9" s="3" t="s">
        <v>2</v>
      </c>
      <c r="C9" s="10">
        <f t="shared" si="0"/>
        <v>773</v>
      </c>
      <c r="D9" s="10">
        <v>342</v>
      </c>
      <c r="E9" s="11">
        <f t="shared" si="1"/>
        <v>44.24320827943079</v>
      </c>
      <c r="F9" s="10">
        <v>431</v>
      </c>
      <c r="G9" s="11">
        <f t="shared" si="2"/>
        <v>55.75679172056921</v>
      </c>
      <c r="H9" s="10">
        <f t="shared" si="3"/>
        <v>5796.74</v>
      </c>
      <c r="I9" s="10">
        <v>2296.43</v>
      </c>
      <c r="J9" s="11">
        <f t="shared" si="4"/>
        <v>39.61588755058878</v>
      </c>
      <c r="K9" s="10">
        <v>3500.31</v>
      </c>
      <c r="L9" s="11">
        <f t="shared" si="5"/>
        <v>60.38411244941122</v>
      </c>
    </row>
    <row r="10" spans="1:12" ht="26.25" customHeight="1">
      <c r="A10" s="215"/>
      <c r="B10" s="3" t="s">
        <v>3</v>
      </c>
      <c r="C10" s="10">
        <f t="shared" si="0"/>
        <v>205</v>
      </c>
      <c r="D10" s="10">
        <v>81</v>
      </c>
      <c r="E10" s="11">
        <f t="shared" si="1"/>
        <v>39.51219512195122</v>
      </c>
      <c r="F10" s="10">
        <v>124</v>
      </c>
      <c r="G10" s="11">
        <f t="shared" si="2"/>
        <v>60.48780487804878</v>
      </c>
      <c r="H10" s="10">
        <f t="shared" si="3"/>
        <v>1532.08</v>
      </c>
      <c r="I10" s="10">
        <v>533.9</v>
      </c>
      <c r="J10" s="11">
        <f t="shared" si="4"/>
        <v>34.848049710197905</v>
      </c>
      <c r="K10" s="10">
        <v>998.18</v>
      </c>
      <c r="L10" s="11">
        <f t="shared" si="5"/>
        <v>65.1519502898021</v>
      </c>
    </row>
    <row r="11" spans="1:12" ht="26.25" customHeight="1">
      <c r="A11" s="216"/>
      <c r="B11" s="4" t="s">
        <v>4</v>
      </c>
      <c r="C11" s="10">
        <f t="shared" si="0"/>
        <v>39</v>
      </c>
      <c r="D11" s="10">
        <v>17</v>
      </c>
      <c r="E11" s="11">
        <f t="shared" si="1"/>
        <v>43.58974358974359</v>
      </c>
      <c r="F11" s="10">
        <v>22</v>
      </c>
      <c r="G11" s="11">
        <f t="shared" si="2"/>
        <v>56.41025641025641</v>
      </c>
      <c r="H11" s="10">
        <f t="shared" si="3"/>
        <v>280.91</v>
      </c>
      <c r="I11" s="10">
        <v>113.61</v>
      </c>
      <c r="J11" s="11">
        <f t="shared" si="4"/>
        <v>40.44355843508597</v>
      </c>
      <c r="K11" s="10">
        <v>167.3</v>
      </c>
      <c r="L11" s="11">
        <f t="shared" si="5"/>
        <v>59.55644156491403</v>
      </c>
    </row>
    <row r="12" spans="1:12" ht="26.25" customHeight="1">
      <c r="A12" s="214" t="s">
        <v>43</v>
      </c>
      <c r="B12" s="5" t="s">
        <v>5</v>
      </c>
      <c r="C12" s="12">
        <f t="shared" si="0"/>
        <v>1054</v>
      </c>
      <c r="D12" s="12">
        <v>751</v>
      </c>
      <c r="E12" s="17">
        <f t="shared" si="1"/>
        <v>71.25237191650854</v>
      </c>
      <c r="F12" s="12">
        <v>303</v>
      </c>
      <c r="G12" s="17">
        <f t="shared" si="2"/>
        <v>28.74762808349146</v>
      </c>
      <c r="H12" s="12">
        <f t="shared" si="3"/>
        <v>6353.01</v>
      </c>
      <c r="I12" s="12">
        <v>4327.57</v>
      </c>
      <c r="J12" s="17">
        <f t="shared" si="4"/>
        <v>68.11841945786328</v>
      </c>
      <c r="K12" s="12">
        <v>2025.44</v>
      </c>
      <c r="L12" s="17">
        <f t="shared" si="5"/>
        <v>31.881580542136717</v>
      </c>
    </row>
    <row r="13" spans="1:12" ht="26.25" customHeight="1">
      <c r="A13" s="217"/>
      <c r="B13" s="5" t="s">
        <v>6</v>
      </c>
      <c r="C13" s="12">
        <f t="shared" si="0"/>
        <v>887</v>
      </c>
      <c r="D13" s="13">
        <v>504</v>
      </c>
      <c r="E13" s="17">
        <f t="shared" si="1"/>
        <v>56.82074408117249</v>
      </c>
      <c r="F13" s="12">
        <v>383</v>
      </c>
      <c r="G13" s="17">
        <f t="shared" si="2"/>
        <v>43.17925591882751</v>
      </c>
      <c r="H13" s="12">
        <f t="shared" si="3"/>
        <v>6311.53</v>
      </c>
      <c r="I13" s="12">
        <v>3330.18</v>
      </c>
      <c r="J13" s="17">
        <f t="shared" si="4"/>
        <v>52.763434539644116</v>
      </c>
      <c r="K13" s="12">
        <v>2981.35</v>
      </c>
      <c r="L13" s="17">
        <f t="shared" si="5"/>
        <v>47.23656546035589</v>
      </c>
    </row>
    <row r="14" spans="1:12" ht="26.25" customHeight="1">
      <c r="A14" s="217"/>
      <c r="B14" s="5" t="s">
        <v>7</v>
      </c>
      <c r="C14" s="12">
        <f t="shared" si="0"/>
        <v>624</v>
      </c>
      <c r="D14" s="13">
        <v>265</v>
      </c>
      <c r="E14" s="17">
        <f t="shared" si="1"/>
        <v>42.467948717948715</v>
      </c>
      <c r="F14" s="12">
        <v>359</v>
      </c>
      <c r="G14" s="17">
        <f t="shared" si="2"/>
        <v>57.53205128205128</v>
      </c>
      <c r="H14" s="12">
        <f t="shared" si="3"/>
        <v>4827.49</v>
      </c>
      <c r="I14" s="12">
        <v>2000.76</v>
      </c>
      <c r="J14" s="17">
        <f t="shared" si="4"/>
        <v>41.445140228151686</v>
      </c>
      <c r="K14" s="12">
        <v>2826.73</v>
      </c>
      <c r="L14" s="17">
        <f t="shared" si="5"/>
        <v>58.554859771848314</v>
      </c>
    </row>
    <row r="15" spans="1:12" ht="26.25" customHeight="1" thickBot="1">
      <c r="A15" s="218"/>
      <c r="B15" s="14" t="s">
        <v>8</v>
      </c>
      <c r="C15" s="18">
        <f t="shared" si="0"/>
        <v>196</v>
      </c>
      <c r="D15" s="18">
        <v>63</v>
      </c>
      <c r="E15" s="19">
        <f t="shared" si="1"/>
        <v>32.142857142857146</v>
      </c>
      <c r="F15" s="18">
        <v>133</v>
      </c>
      <c r="G15" s="19">
        <f t="shared" si="2"/>
        <v>67.85714285714286</v>
      </c>
      <c r="H15" s="18">
        <f t="shared" si="3"/>
        <v>1565.78</v>
      </c>
      <c r="I15" s="18">
        <v>433.58</v>
      </c>
      <c r="J15" s="19">
        <f t="shared" si="4"/>
        <v>27.69099107154262</v>
      </c>
      <c r="K15" s="18">
        <v>1132.2</v>
      </c>
      <c r="L15" s="19">
        <f t="shared" si="5"/>
        <v>72.30900892845739</v>
      </c>
    </row>
    <row r="16" spans="1:12" ht="26.25" customHeight="1">
      <c r="A16" s="219" t="s">
        <v>44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3:11" ht="16.5">
      <c r="C17" s="20"/>
      <c r="D17" s="20"/>
      <c r="E17" s="20"/>
      <c r="F17" s="20"/>
      <c r="G17" s="20"/>
      <c r="H17" s="20"/>
      <c r="I17" s="20"/>
      <c r="J17" s="20"/>
      <c r="K17" s="20"/>
    </row>
  </sheetData>
  <sheetProtection/>
  <mergeCells count="15">
    <mergeCell ref="A2:L2"/>
    <mergeCell ref="A7:A11"/>
    <mergeCell ref="D4:D5"/>
    <mergeCell ref="F4:F5"/>
    <mergeCell ref="I4:I5"/>
    <mergeCell ref="A1:L1"/>
    <mergeCell ref="A16:L16"/>
    <mergeCell ref="A12:A15"/>
    <mergeCell ref="C4:C5"/>
    <mergeCell ref="H4:H5"/>
    <mergeCell ref="A6:B6"/>
    <mergeCell ref="C3:G3"/>
    <mergeCell ref="H3:L3"/>
    <mergeCell ref="A3:B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L2"/>
    </sheetView>
  </sheetViews>
  <sheetFormatPr defaultColWidth="9.00390625" defaultRowHeight="16.5"/>
  <cols>
    <col min="1" max="1" width="5.625" style="0" customWidth="1"/>
    <col min="2" max="2" width="14.875" style="0" customWidth="1"/>
    <col min="3" max="12" width="8.875" style="0" customWidth="1"/>
  </cols>
  <sheetData>
    <row r="1" spans="1:12" ht="44.25" customHeight="1">
      <c r="A1" s="197" t="s">
        <v>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2.5" customHeight="1" thickBot="1">
      <c r="A2" s="199" t="s">
        <v>32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4" customHeight="1">
      <c r="A3" s="201" t="s">
        <v>22</v>
      </c>
      <c r="B3" s="202"/>
      <c r="C3" s="204" t="s">
        <v>23</v>
      </c>
      <c r="D3" s="205"/>
      <c r="E3" s="205"/>
      <c r="F3" s="205"/>
      <c r="G3" s="205"/>
      <c r="H3" s="221" t="s">
        <v>24</v>
      </c>
      <c r="I3" s="203"/>
      <c r="J3" s="203"/>
      <c r="K3" s="203"/>
      <c r="L3" s="203"/>
    </row>
    <row r="4" spans="1:13" ht="24" customHeight="1">
      <c r="A4" s="201"/>
      <c r="B4" s="202"/>
      <c r="C4" s="209" t="s">
        <v>25</v>
      </c>
      <c r="D4" s="211" t="s">
        <v>26</v>
      </c>
      <c r="E4" s="8"/>
      <c r="F4" s="211" t="s">
        <v>27</v>
      </c>
      <c r="G4" s="8"/>
      <c r="H4" s="209" t="s">
        <v>25</v>
      </c>
      <c r="I4" s="211" t="s">
        <v>26</v>
      </c>
      <c r="J4" s="8"/>
      <c r="K4" s="211" t="s">
        <v>27</v>
      </c>
      <c r="L4" s="9"/>
      <c r="M4" s="1"/>
    </row>
    <row r="5" spans="1:13" ht="42.75" customHeight="1">
      <c r="A5" s="203"/>
      <c r="B5" s="204"/>
      <c r="C5" s="205"/>
      <c r="D5" s="221"/>
      <c r="E5" s="6" t="s">
        <v>33</v>
      </c>
      <c r="F5" s="221"/>
      <c r="G5" s="6" t="s">
        <v>33</v>
      </c>
      <c r="H5" s="205"/>
      <c r="I5" s="221"/>
      <c r="J5" s="6" t="s">
        <v>33</v>
      </c>
      <c r="K5" s="221"/>
      <c r="L5" s="7" t="s">
        <v>33</v>
      </c>
      <c r="M5" s="1"/>
    </row>
    <row r="6" spans="1:12" ht="36.75" customHeight="1">
      <c r="A6" s="222" t="s">
        <v>28</v>
      </c>
      <c r="B6" s="223"/>
      <c r="C6" s="15">
        <f>+D6+F6</f>
        <v>2493</v>
      </c>
      <c r="D6" s="15">
        <f>SUM(D7:D11)</f>
        <v>1468</v>
      </c>
      <c r="E6" s="16">
        <f>+D6/C6*100</f>
        <v>58.88487765744084</v>
      </c>
      <c r="F6" s="15">
        <f>SUM(F7:F11)</f>
        <v>1025</v>
      </c>
      <c r="G6" s="16">
        <f>+F6/C6*100</f>
        <v>41.11512234255917</v>
      </c>
      <c r="H6" s="15">
        <f aca="true" t="shared" si="0" ref="H6:H15">+I6+K6</f>
        <v>17832.7</v>
      </c>
      <c r="I6" s="15">
        <f>SUM(I7:I11)</f>
        <v>9978.300000000001</v>
      </c>
      <c r="J6" s="16">
        <f aca="true" t="shared" si="1" ref="J6:J15">+I6/H6*100</f>
        <v>55.95507130159763</v>
      </c>
      <c r="K6" s="15">
        <f>SUM(K7:K11)</f>
        <v>7854.400000000001</v>
      </c>
      <c r="L6" s="16">
        <f aca="true" t="shared" si="2" ref="L6:L15">+K6/H6*100</f>
        <v>44.04492869840237</v>
      </c>
    </row>
    <row r="7" spans="1:12" ht="24" customHeight="1">
      <c r="A7" s="214" t="s">
        <v>29</v>
      </c>
      <c r="B7" s="2" t="s">
        <v>0</v>
      </c>
      <c r="C7" s="10">
        <f aca="true" t="shared" si="3" ref="C7:C15">+D7+F7</f>
        <v>181</v>
      </c>
      <c r="D7" s="10">
        <v>162</v>
      </c>
      <c r="E7" s="11">
        <f aca="true" t="shared" si="4" ref="E7:E15">+D7/C7*100</f>
        <v>89.50276243093923</v>
      </c>
      <c r="F7" s="10">
        <v>19</v>
      </c>
      <c r="G7" s="11">
        <f aca="true" t="shared" si="5" ref="G7:G15">+F7/C7*100</f>
        <v>10.497237569060774</v>
      </c>
      <c r="H7" s="10">
        <f t="shared" si="0"/>
        <v>916.5</v>
      </c>
      <c r="I7" s="10">
        <v>786.9</v>
      </c>
      <c r="J7" s="11">
        <f t="shared" si="1"/>
        <v>85.85924713584288</v>
      </c>
      <c r="K7" s="10">
        <v>129.6</v>
      </c>
      <c r="L7" s="11">
        <f t="shared" si="2"/>
        <v>14.140752864157118</v>
      </c>
    </row>
    <row r="8" spans="1:12" ht="26.25" customHeight="1">
      <c r="A8" s="215"/>
      <c r="B8" s="3" t="s">
        <v>1</v>
      </c>
      <c r="C8" s="10">
        <f t="shared" si="3"/>
        <v>1343</v>
      </c>
      <c r="D8" s="10">
        <v>861</v>
      </c>
      <c r="E8" s="11">
        <f t="shared" si="4"/>
        <v>64.1102010424423</v>
      </c>
      <c r="F8" s="10">
        <v>482</v>
      </c>
      <c r="G8" s="11">
        <f t="shared" si="5"/>
        <v>35.88979895755771</v>
      </c>
      <c r="H8" s="10">
        <f t="shared" si="0"/>
        <v>9798.3</v>
      </c>
      <c r="I8" s="10">
        <v>6010.3</v>
      </c>
      <c r="J8" s="11">
        <f t="shared" si="1"/>
        <v>61.34023248930938</v>
      </c>
      <c r="K8" s="10">
        <v>3788</v>
      </c>
      <c r="L8" s="11">
        <f t="shared" si="2"/>
        <v>38.659767510690635</v>
      </c>
    </row>
    <row r="9" spans="1:12" ht="26.25" customHeight="1">
      <c r="A9" s="215"/>
      <c r="B9" s="3" t="s">
        <v>2</v>
      </c>
      <c r="C9" s="10">
        <f t="shared" si="3"/>
        <v>761</v>
      </c>
      <c r="D9" s="10">
        <v>358</v>
      </c>
      <c r="E9" s="11">
        <f t="shared" si="4"/>
        <v>47.04336399474376</v>
      </c>
      <c r="F9" s="10">
        <v>403</v>
      </c>
      <c r="G9" s="11">
        <f t="shared" si="5"/>
        <v>52.95663600525624</v>
      </c>
      <c r="H9" s="10">
        <f t="shared" si="0"/>
        <v>5591.4</v>
      </c>
      <c r="I9" s="10">
        <v>2545.9</v>
      </c>
      <c r="J9" s="11">
        <f t="shared" si="1"/>
        <v>45.53242479522124</v>
      </c>
      <c r="K9" s="10">
        <v>3045.5</v>
      </c>
      <c r="L9" s="11">
        <f t="shared" si="2"/>
        <v>54.467575204778775</v>
      </c>
    </row>
    <row r="10" spans="1:12" ht="26.25" customHeight="1">
      <c r="A10" s="215"/>
      <c r="B10" s="3" t="s">
        <v>3</v>
      </c>
      <c r="C10" s="10">
        <f t="shared" si="3"/>
        <v>173</v>
      </c>
      <c r="D10" s="10">
        <v>71</v>
      </c>
      <c r="E10" s="11">
        <f t="shared" si="4"/>
        <v>41.040462427745666</v>
      </c>
      <c r="F10" s="10">
        <v>102</v>
      </c>
      <c r="G10" s="11">
        <f t="shared" si="5"/>
        <v>58.95953757225434</v>
      </c>
      <c r="H10" s="10">
        <f t="shared" si="0"/>
        <v>1287.9</v>
      </c>
      <c r="I10" s="10">
        <v>525.7</v>
      </c>
      <c r="J10" s="11">
        <f t="shared" si="1"/>
        <v>40.8183865206926</v>
      </c>
      <c r="K10" s="10">
        <v>762.2</v>
      </c>
      <c r="L10" s="11">
        <f t="shared" si="2"/>
        <v>59.1816134793074</v>
      </c>
    </row>
    <row r="11" spans="1:12" ht="26.25" customHeight="1">
      <c r="A11" s="216"/>
      <c r="B11" s="4" t="s">
        <v>4</v>
      </c>
      <c r="C11" s="10">
        <f t="shared" si="3"/>
        <v>35</v>
      </c>
      <c r="D11" s="10">
        <v>16</v>
      </c>
      <c r="E11" s="11">
        <f t="shared" si="4"/>
        <v>45.714285714285715</v>
      </c>
      <c r="F11" s="10">
        <v>19</v>
      </c>
      <c r="G11" s="11">
        <f t="shared" si="5"/>
        <v>54.285714285714285</v>
      </c>
      <c r="H11" s="10">
        <f t="shared" si="0"/>
        <v>238.6</v>
      </c>
      <c r="I11" s="10">
        <v>109.5</v>
      </c>
      <c r="J11" s="11">
        <f t="shared" si="1"/>
        <v>45.89270746018441</v>
      </c>
      <c r="K11" s="10">
        <v>129.1</v>
      </c>
      <c r="L11" s="11">
        <f t="shared" si="2"/>
        <v>54.10729253981559</v>
      </c>
    </row>
    <row r="12" spans="1:12" ht="26.25" customHeight="1">
      <c r="A12" s="214" t="s">
        <v>30</v>
      </c>
      <c r="B12" s="5" t="s">
        <v>5</v>
      </c>
      <c r="C12" s="12">
        <f t="shared" si="3"/>
        <v>993</v>
      </c>
      <c r="D12" s="12">
        <v>709</v>
      </c>
      <c r="E12" s="17">
        <f t="shared" si="4"/>
        <v>71.39979859013091</v>
      </c>
      <c r="F12" s="12">
        <v>284</v>
      </c>
      <c r="G12" s="17">
        <f t="shared" si="5"/>
        <v>28.600201409869086</v>
      </c>
      <c r="H12" s="12">
        <f t="shared" si="0"/>
        <v>6461.2</v>
      </c>
      <c r="I12" s="12">
        <v>4434</v>
      </c>
      <c r="J12" s="17">
        <f t="shared" si="1"/>
        <v>68.62502321550177</v>
      </c>
      <c r="K12" s="12">
        <v>2027.2</v>
      </c>
      <c r="L12" s="17">
        <f t="shared" si="2"/>
        <v>31.374976784498237</v>
      </c>
    </row>
    <row r="13" spans="1:12" ht="26.25" customHeight="1">
      <c r="A13" s="217"/>
      <c r="B13" s="5" t="s">
        <v>6</v>
      </c>
      <c r="C13" s="12">
        <f t="shared" si="3"/>
        <v>748</v>
      </c>
      <c r="D13" s="13">
        <v>419</v>
      </c>
      <c r="E13" s="17">
        <f t="shared" si="4"/>
        <v>56.01604278074866</v>
      </c>
      <c r="F13" s="12">
        <v>329</v>
      </c>
      <c r="G13" s="17">
        <f t="shared" si="5"/>
        <v>43.98395721925134</v>
      </c>
      <c r="H13" s="12">
        <f t="shared" si="0"/>
        <v>5469.794</v>
      </c>
      <c r="I13" s="12">
        <v>2954.9</v>
      </c>
      <c r="J13" s="17">
        <f t="shared" si="1"/>
        <v>54.02214416118779</v>
      </c>
      <c r="K13" s="12">
        <v>2514.894</v>
      </c>
      <c r="L13" s="17">
        <f t="shared" si="2"/>
        <v>45.97785583881221</v>
      </c>
    </row>
    <row r="14" spans="1:12" ht="26.25" customHeight="1">
      <c r="A14" s="217"/>
      <c r="B14" s="5" t="s">
        <v>7</v>
      </c>
      <c r="C14" s="12">
        <f t="shared" si="3"/>
        <v>584</v>
      </c>
      <c r="D14" s="13">
        <v>272</v>
      </c>
      <c r="E14" s="17">
        <f t="shared" si="4"/>
        <v>46.57534246575342</v>
      </c>
      <c r="F14" s="12">
        <v>312</v>
      </c>
      <c r="G14" s="17">
        <f t="shared" si="5"/>
        <v>53.42465753424658</v>
      </c>
      <c r="H14" s="12">
        <f t="shared" si="0"/>
        <v>4420.2</v>
      </c>
      <c r="I14" s="12">
        <v>1996.5</v>
      </c>
      <c r="J14" s="17">
        <f t="shared" si="1"/>
        <v>45.167639473327</v>
      </c>
      <c r="K14" s="12">
        <v>2423.7</v>
      </c>
      <c r="L14" s="17">
        <f t="shared" si="2"/>
        <v>54.832360526673</v>
      </c>
    </row>
    <row r="15" spans="1:12" ht="26.25" customHeight="1" thickBot="1">
      <c r="A15" s="218"/>
      <c r="B15" s="14" t="s">
        <v>8</v>
      </c>
      <c r="C15" s="18">
        <f t="shared" si="3"/>
        <v>168</v>
      </c>
      <c r="D15" s="18">
        <v>68</v>
      </c>
      <c r="E15" s="19">
        <f t="shared" si="4"/>
        <v>40.476190476190474</v>
      </c>
      <c r="F15" s="18">
        <v>100</v>
      </c>
      <c r="G15" s="19">
        <f t="shared" si="5"/>
        <v>59.523809523809526</v>
      </c>
      <c r="H15" s="18">
        <f t="shared" si="0"/>
        <v>1481.6</v>
      </c>
      <c r="I15" s="18">
        <v>593</v>
      </c>
      <c r="J15" s="19">
        <f t="shared" si="1"/>
        <v>40.02429805615551</v>
      </c>
      <c r="K15" s="18">
        <v>888.6</v>
      </c>
      <c r="L15" s="19">
        <f t="shared" si="2"/>
        <v>59.9757019438445</v>
      </c>
    </row>
    <row r="16" spans="1:12" ht="26.25" customHeight="1">
      <c r="A16" s="219" t="s">
        <v>31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3:11" ht="16.5">
      <c r="C17" s="20"/>
      <c r="D17" s="20"/>
      <c r="E17" s="20"/>
      <c r="F17" s="20"/>
      <c r="G17" s="20"/>
      <c r="H17" s="20"/>
      <c r="I17" s="20"/>
      <c r="J17" s="20"/>
      <c r="K17" s="20"/>
    </row>
  </sheetData>
  <sheetProtection/>
  <mergeCells count="15">
    <mergeCell ref="A7:A11"/>
    <mergeCell ref="D4:D5"/>
    <mergeCell ref="F4:F5"/>
    <mergeCell ref="I4:I5"/>
    <mergeCell ref="A2:L2"/>
    <mergeCell ref="A1:L1"/>
    <mergeCell ref="A16:L16"/>
    <mergeCell ref="A12:A15"/>
    <mergeCell ref="C4:C5"/>
    <mergeCell ref="H4:H5"/>
    <mergeCell ref="A6:B6"/>
    <mergeCell ref="C3:G3"/>
    <mergeCell ref="H3:L3"/>
    <mergeCell ref="A3:B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L2"/>
    </sheetView>
  </sheetViews>
  <sheetFormatPr defaultColWidth="9.00390625" defaultRowHeight="16.5"/>
  <cols>
    <col min="1" max="1" width="5.625" style="0" customWidth="1"/>
    <col min="2" max="2" width="14.875" style="0" customWidth="1"/>
    <col min="3" max="7" width="8.875" style="0" customWidth="1"/>
    <col min="8" max="8" width="10.00390625" style="0" customWidth="1"/>
    <col min="9" max="12" width="8.875" style="0" customWidth="1"/>
  </cols>
  <sheetData>
    <row r="1" spans="1:12" ht="44.25" customHeight="1">
      <c r="A1" s="197" t="s">
        <v>17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2.5" customHeight="1" thickBot="1">
      <c r="A2" s="199" t="s">
        <v>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4" customHeight="1">
      <c r="A3" s="201" t="s">
        <v>9</v>
      </c>
      <c r="B3" s="202"/>
      <c r="C3" s="204" t="s">
        <v>10</v>
      </c>
      <c r="D3" s="205"/>
      <c r="E3" s="205"/>
      <c r="F3" s="205"/>
      <c r="G3" s="205"/>
      <c r="H3" s="221" t="s">
        <v>11</v>
      </c>
      <c r="I3" s="203"/>
      <c r="J3" s="203"/>
      <c r="K3" s="203"/>
      <c r="L3" s="203"/>
    </row>
    <row r="4" spans="1:13" ht="24" customHeight="1">
      <c r="A4" s="201"/>
      <c r="B4" s="202"/>
      <c r="C4" s="209" t="s">
        <v>12</v>
      </c>
      <c r="D4" s="211" t="s">
        <v>13</v>
      </c>
      <c r="E4" s="8"/>
      <c r="F4" s="211" t="s">
        <v>14</v>
      </c>
      <c r="G4" s="8"/>
      <c r="H4" s="209" t="s">
        <v>12</v>
      </c>
      <c r="I4" s="211" t="s">
        <v>13</v>
      </c>
      <c r="J4" s="8"/>
      <c r="K4" s="211" t="s">
        <v>14</v>
      </c>
      <c r="L4" s="9"/>
      <c r="M4" s="1"/>
    </row>
    <row r="5" spans="1:13" ht="42.75" customHeight="1">
      <c r="A5" s="203"/>
      <c r="B5" s="204"/>
      <c r="C5" s="205"/>
      <c r="D5" s="221"/>
      <c r="E5" s="6" t="s">
        <v>33</v>
      </c>
      <c r="F5" s="221"/>
      <c r="G5" s="6" t="s">
        <v>33</v>
      </c>
      <c r="H5" s="205"/>
      <c r="I5" s="221"/>
      <c r="J5" s="6" t="s">
        <v>33</v>
      </c>
      <c r="K5" s="221"/>
      <c r="L5" s="7" t="s">
        <v>33</v>
      </c>
      <c r="M5" s="1"/>
    </row>
    <row r="6" spans="1:12" ht="36.75" customHeight="1">
      <c r="A6" s="222" t="s">
        <v>20</v>
      </c>
      <c r="B6" s="223"/>
      <c r="C6" s="15">
        <f>+D6+F6</f>
        <v>2711</v>
      </c>
      <c r="D6" s="15">
        <v>1595</v>
      </c>
      <c r="E6" s="16">
        <f>+D6/C6*100</f>
        <v>58.83437845813353</v>
      </c>
      <c r="F6" s="15">
        <v>1116</v>
      </c>
      <c r="G6" s="16">
        <f>+F6/C6*100</f>
        <v>41.16562154186647</v>
      </c>
      <c r="H6" s="15">
        <f>+I6+K6</f>
        <v>15298.2</v>
      </c>
      <c r="I6" s="15">
        <v>8231.2</v>
      </c>
      <c r="J6" s="16">
        <f>+I6/H6*100</f>
        <v>53.80502281314141</v>
      </c>
      <c r="K6" s="15">
        <v>7067</v>
      </c>
      <c r="L6" s="16">
        <f>+K6/H6*100</f>
        <v>46.19497718685858</v>
      </c>
    </row>
    <row r="7" spans="1:12" ht="26.25" customHeight="1">
      <c r="A7" s="214" t="s">
        <v>15</v>
      </c>
      <c r="B7" s="2" t="s">
        <v>0</v>
      </c>
      <c r="C7" s="10">
        <f aca="true" t="shared" si="0" ref="C7:C15">+D7+F7</f>
        <v>194</v>
      </c>
      <c r="D7" s="10">
        <v>179</v>
      </c>
      <c r="E7" s="11">
        <f aca="true" t="shared" si="1" ref="E7:E15">+D7/C7*100</f>
        <v>92.26804123711341</v>
      </c>
      <c r="F7" s="10">
        <v>15</v>
      </c>
      <c r="G7" s="11">
        <f aca="true" t="shared" si="2" ref="G7:G15">+F7/C7*100</f>
        <v>7.731958762886598</v>
      </c>
      <c r="H7" s="10">
        <f aca="true" t="shared" si="3" ref="H7:H14">+I7+K7</f>
        <v>857.9</v>
      </c>
      <c r="I7" s="10">
        <v>790</v>
      </c>
      <c r="J7" s="11">
        <f aca="true" t="shared" si="4" ref="J7:J15">+I7/H7*100</f>
        <v>92.08532462991025</v>
      </c>
      <c r="K7" s="10">
        <v>67.9</v>
      </c>
      <c r="L7" s="11">
        <f aca="true" t="shared" si="5" ref="L7:L15">+K7/H7*100</f>
        <v>7.914675370089755</v>
      </c>
    </row>
    <row r="8" spans="1:12" ht="26.25" customHeight="1">
      <c r="A8" s="215"/>
      <c r="B8" s="3" t="s">
        <v>1</v>
      </c>
      <c r="C8" s="10">
        <f t="shared" si="0"/>
        <v>1342</v>
      </c>
      <c r="D8" s="10">
        <v>878</v>
      </c>
      <c r="E8" s="11">
        <f t="shared" si="1"/>
        <v>65.424739195231</v>
      </c>
      <c r="F8" s="10">
        <v>464</v>
      </c>
      <c r="G8" s="11">
        <f t="shared" si="2"/>
        <v>34.575260804769</v>
      </c>
      <c r="H8" s="10">
        <f t="shared" si="3"/>
        <v>7720.400000000001</v>
      </c>
      <c r="I8" s="10">
        <v>4624.1</v>
      </c>
      <c r="J8" s="11">
        <f t="shared" si="4"/>
        <v>59.894565048443084</v>
      </c>
      <c r="K8" s="10">
        <v>3096.3</v>
      </c>
      <c r="L8" s="11">
        <f t="shared" si="5"/>
        <v>40.10543495155691</v>
      </c>
    </row>
    <row r="9" spans="1:12" ht="26.25" customHeight="1">
      <c r="A9" s="215"/>
      <c r="B9" s="3" t="s">
        <v>2</v>
      </c>
      <c r="C9" s="10">
        <f t="shared" si="0"/>
        <v>859</v>
      </c>
      <c r="D9" s="10">
        <v>397</v>
      </c>
      <c r="E9" s="11">
        <f t="shared" si="1"/>
        <v>46.216530849825375</v>
      </c>
      <c r="F9" s="10">
        <v>462</v>
      </c>
      <c r="G9" s="11">
        <f t="shared" si="2"/>
        <v>53.783469150174625</v>
      </c>
      <c r="H9" s="10">
        <f t="shared" si="3"/>
        <v>5009.7</v>
      </c>
      <c r="I9" s="10">
        <v>2144.2</v>
      </c>
      <c r="J9" s="11">
        <f t="shared" si="4"/>
        <v>42.80096612571611</v>
      </c>
      <c r="K9" s="10">
        <v>2865.5</v>
      </c>
      <c r="L9" s="11">
        <f t="shared" si="5"/>
        <v>57.19903387428389</v>
      </c>
    </row>
    <row r="10" spans="1:12" ht="26.25" customHeight="1">
      <c r="A10" s="215"/>
      <c r="B10" s="3" t="s">
        <v>3</v>
      </c>
      <c r="C10" s="10">
        <f t="shared" si="0"/>
        <v>277</v>
      </c>
      <c r="D10" s="10">
        <v>123</v>
      </c>
      <c r="E10" s="11">
        <f t="shared" si="1"/>
        <v>44.4043321299639</v>
      </c>
      <c r="F10" s="10">
        <v>154</v>
      </c>
      <c r="G10" s="11">
        <f t="shared" si="2"/>
        <v>55.5956678700361</v>
      </c>
      <c r="H10" s="10">
        <f t="shared" si="3"/>
        <v>1485.3000000000002</v>
      </c>
      <c r="I10" s="10">
        <v>586.6</v>
      </c>
      <c r="J10" s="11">
        <f t="shared" si="4"/>
        <v>39.493704975425835</v>
      </c>
      <c r="K10" s="10">
        <v>898.7</v>
      </c>
      <c r="L10" s="11">
        <f t="shared" si="5"/>
        <v>60.50629502457415</v>
      </c>
    </row>
    <row r="11" spans="1:12" ht="26.25" customHeight="1">
      <c r="A11" s="216"/>
      <c r="B11" s="4" t="s">
        <v>4</v>
      </c>
      <c r="C11" s="10">
        <f t="shared" si="0"/>
        <v>39</v>
      </c>
      <c r="D11" s="10">
        <v>18</v>
      </c>
      <c r="E11" s="11">
        <f t="shared" si="1"/>
        <v>46.15384615384615</v>
      </c>
      <c r="F11" s="10">
        <v>21</v>
      </c>
      <c r="G11" s="11">
        <f t="shared" si="2"/>
        <v>53.84615384615385</v>
      </c>
      <c r="H11" s="10">
        <f t="shared" si="3"/>
        <v>225</v>
      </c>
      <c r="I11" s="10">
        <v>86.3</v>
      </c>
      <c r="J11" s="11">
        <f t="shared" si="4"/>
        <v>38.355555555555554</v>
      </c>
      <c r="K11" s="10">
        <v>138.7</v>
      </c>
      <c r="L11" s="11">
        <f t="shared" si="5"/>
        <v>61.64444444444443</v>
      </c>
    </row>
    <row r="12" spans="1:12" ht="26.25" customHeight="1">
      <c r="A12" s="214" t="s">
        <v>16</v>
      </c>
      <c r="B12" s="5" t="s">
        <v>5</v>
      </c>
      <c r="C12" s="12">
        <f t="shared" si="0"/>
        <v>1043</v>
      </c>
      <c r="D12" s="12">
        <v>787</v>
      </c>
      <c r="E12" s="17">
        <f t="shared" si="1"/>
        <v>75.45541706615532</v>
      </c>
      <c r="F12" s="12">
        <v>256</v>
      </c>
      <c r="G12" s="17">
        <f t="shared" si="2"/>
        <v>24.544582933844676</v>
      </c>
      <c r="H12" s="12">
        <f t="shared" si="3"/>
        <v>5334.3</v>
      </c>
      <c r="I12" s="12">
        <v>3816.9</v>
      </c>
      <c r="J12" s="17">
        <f t="shared" si="4"/>
        <v>71.55390585456387</v>
      </c>
      <c r="K12" s="12">
        <v>1517.4</v>
      </c>
      <c r="L12" s="17">
        <f t="shared" si="5"/>
        <v>28.446094145436142</v>
      </c>
    </row>
    <row r="13" spans="1:12" ht="26.25" customHeight="1">
      <c r="A13" s="217"/>
      <c r="B13" s="5" t="s">
        <v>6</v>
      </c>
      <c r="C13" s="12">
        <f t="shared" si="0"/>
        <v>802</v>
      </c>
      <c r="D13" s="13">
        <v>433</v>
      </c>
      <c r="E13" s="17">
        <f t="shared" si="1"/>
        <v>53.99002493765585</v>
      </c>
      <c r="F13" s="12">
        <v>369</v>
      </c>
      <c r="G13" s="17">
        <f t="shared" si="2"/>
        <v>46.00997506234414</v>
      </c>
      <c r="H13" s="12">
        <f t="shared" si="3"/>
        <v>4663.3</v>
      </c>
      <c r="I13" s="12">
        <v>2289.9</v>
      </c>
      <c r="J13" s="17">
        <f t="shared" si="4"/>
        <v>49.10471125597753</v>
      </c>
      <c r="K13" s="12">
        <v>2373.4</v>
      </c>
      <c r="L13" s="17">
        <f t="shared" si="5"/>
        <v>50.89528874402247</v>
      </c>
    </row>
    <row r="14" spans="1:12" ht="26.25" customHeight="1">
      <c r="A14" s="217"/>
      <c r="B14" s="5" t="s">
        <v>7</v>
      </c>
      <c r="C14" s="12">
        <f t="shared" si="0"/>
        <v>622</v>
      </c>
      <c r="D14" s="13">
        <v>288</v>
      </c>
      <c r="E14" s="17">
        <f t="shared" si="1"/>
        <v>46.30225080385852</v>
      </c>
      <c r="F14" s="12">
        <v>334</v>
      </c>
      <c r="G14" s="17">
        <f t="shared" si="2"/>
        <v>53.69774919614147</v>
      </c>
      <c r="H14" s="12">
        <f t="shared" si="3"/>
        <v>3814.1</v>
      </c>
      <c r="I14" s="12">
        <v>1637.4</v>
      </c>
      <c r="J14" s="17">
        <f t="shared" si="4"/>
        <v>42.930180121129496</v>
      </c>
      <c r="K14" s="12">
        <v>2176.7</v>
      </c>
      <c r="L14" s="17">
        <f t="shared" si="5"/>
        <v>57.0698198788705</v>
      </c>
    </row>
    <row r="15" spans="1:12" ht="26.25" customHeight="1" thickBot="1">
      <c r="A15" s="218"/>
      <c r="B15" s="14" t="s">
        <v>8</v>
      </c>
      <c r="C15" s="18">
        <f t="shared" si="0"/>
        <v>244</v>
      </c>
      <c r="D15" s="18">
        <v>87</v>
      </c>
      <c r="E15" s="19">
        <f t="shared" si="1"/>
        <v>35.65573770491803</v>
      </c>
      <c r="F15" s="18">
        <v>157</v>
      </c>
      <c r="G15" s="19">
        <f t="shared" si="2"/>
        <v>64.34426229508196</v>
      </c>
      <c r="H15" s="18">
        <f>+I15+K15</f>
        <v>1486.6</v>
      </c>
      <c r="I15" s="18">
        <v>487</v>
      </c>
      <c r="J15" s="19">
        <f t="shared" si="4"/>
        <v>32.75931656128078</v>
      </c>
      <c r="K15" s="18">
        <v>999.6</v>
      </c>
      <c r="L15" s="19">
        <f t="shared" si="5"/>
        <v>67.24068343871923</v>
      </c>
    </row>
    <row r="16" spans="1:12" ht="26.25" customHeight="1">
      <c r="A16" s="219" t="s">
        <v>19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</sheetData>
  <sheetProtection/>
  <mergeCells count="15">
    <mergeCell ref="A2:L2"/>
    <mergeCell ref="A7:A11"/>
    <mergeCell ref="D4:D5"/>
    <mergeCell ref="F4:F5"/>
    <mergeCell ref="I4:I5"/>
    <mergeCell ref="A1:L1"/>
    <mergeCell ref="A16:L16"/>
    <mergeCell ref="A12:A15"/>
    <mergeCell ref="C4:C5"/>
    <mergeCell ref="H4:H5"/>
    <mergeCell ref="A6:B6"/>
    <mergeCell ref="C3:G3"/>
    <mergeCell ref="H3:L3"/>
    <mergeCell ref="A3:B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G43"/>
  <sheetViews>
    <sheetView zoomScalePageLayoutView="0" workbookViewId="0" topLeftCell="A1">
      <selection activeCell="D6" sqref="D6"/>
    </sheetView>
  </sheetViews>
  <sheetFormatPr defaultColWidth="9.00390625" defaultRowHeight="16.5"/>
  <cols>
    <col min="5" max="5" width="9.50390625" style="0" customWidth="1"/>
  </cols>
  <sheetData>
    <row r="3" spans="2:3" ht="17.25" thickBot="1">
      <c r="B3" s="105" t="s">
        <v>110</v>
      </c>
      <c r="C3" s="124" t="s">
        <v>117</v>
      </c>
    </row>
    <row r="4" spans="2:6" ht="16.5">
      <c r="B4" s="106" t="s">
        <v>85</v>
      </c>
      <c r="C4" s="159" t="s">
        <v>86</v>
      </c>
      <c r="D4" s="157" t="s">
        <v>112</v>
      </c>
      <c r="E4" s="159" t="s">
        <v>88</v>
      </c>
      <c r="F4" s="151" t="s">
        <v>112</v>
      </c>
    </row>
    <row r="5" spans="2:6" ht="17.25" thickBot="1">
      <c r="B5" s="107" t="s">
        <v>91</v>
      </c>
      <c r="C5" s="160"/>
      <c r="D5" s="158"/>
      <c r="E5" s="160"/>
      <c r="F5" s="154"/>
    </row>
    <row r="6" spans="2:6" ht="18" thickBot="1" thickTop="1">
      <c r="B6" s="108" t="s">
        <v>49</v>
      </c>
      <c r="C6" s="93">
        <v>2114</v>
      </c>
      <c r="D6" s="109">
        <v>0.5116</v>
      </c>
      <c r="E6" s="86">
        <v>9375.55</v>
      </c>
      <c r="F6" s="85">
        <v>0.4567</v>
      </c>
    </row>
    <row r="7" spans="2:6" ht="17.25" thickBot="1">
      <c r="B7" s="110" t="s">
        <v>50</v>
      </c>
      <c r="C7" s="111">
        <v>2018</v>
      </c>
      <c r="D7" s="112">
        <v>0.4884</v>
      </c>
      <c r="E7" s="113">
        <v>11154.64</v>
      </c>
      <c r="F7" s="114">
        <v>0.5433</v>
      </c>
    </row>
    <row r="8" spans="2:6" ht="18" thickBot="1" thickTop="1">
      <c r="B8" s="115" t="s">
        <v>90</v>
      </c>
      <c r="C8" s="93">
        <v>4132</v>
      </c>
      <c r="D8" s="109">
        <v>1</v>
      </c>
      <c r="E8" s="86">
        <v>20530.19</v>
      </c>
      <c r="F8" s="85">
        <v>1</v>
      </c>
    </row>
    <row r="9" ht="16.5">
      <c r="B9" s="94" t="s">
        <v>108</v>
      </c>
    </row>
    <row r="12" spans="2:3" ht="17.25" thickBot="1">
      <c r="B12" s="105" t="s">
        <v>113</v>
      </c>
      <c r="C12" s="124" t="s">
        <v>118</v>
      </c>
    </row>
    <row r="13" spans="2:7" ht="16.5">
      <c r="B13" s="80" t="s">
        <v>85</v>
      </c>
      <c r="C13" s="157" t="s">
        <v>91</v>
      </c>
      <c r="D13" s="159" t="s">
        <v>86</v>
      </c>
      <c r="E13" s="157" t="s">
        <v>112</v>
      </c>
      <c r="F13" s="159" t="s">
        <v>88</v>
      </c>
      <c r="G13" s="151" t="s">
        <v>112</v>
      </c>
    </row>
    <row r="14" spans="2:7" ht="17.25" thickBot="1">
      <c r="B14" s="116" t="s">
        <v>93</v>
      </c>
      <c r="C14" s="158"/>
      <c r="D14" s="160"/>
      <c r="E14" s="158"/>
      <c r="F14" s="160"/>
      <c r="G14" s="154"/>
    </row>
    <row r="15" spans="2:7" ht="18" thickBot="1" thickTop="1">
      <c r="B15" s="149" t="s">
        <v>0</v>
      </c>
      <c r="C15" s="117" t="s">
        <v>49</v>
      </c>
      <c r="D15" s="127">
        <v>417</v>
      </c>
      <c r="E15" s="128">
        <v>0.1009</v>
      </c>
      <c r="F15" s="129">
        <v>1452.35</v>
      </c>
      <c r="G15" s="130">
        <v>0.0707</v>
      </c>
    </row>
    <row r="16" spans="2:7" ht="17.25" thickBot="1">
      <c r="B16" s="150"/>
      <c r="C16" s="117" t="s">
        <v>50</v>
      </c>
      <c r="D16" s="131">
        <v>118</v>
      </c>
      <c r="E16" s="118">
        <v>0.0286</v>
      </c>
      <c r="F16" s="90">
        <v>502.79</v>
      </c>
      <c r="G16" s="119">
        <v>0.0245</v>
      </c>
    </row>
    <row r="17" spans="2:7" ht="17.25" thickBot="1">
      <c r="B17" s="151" t="s">
        <v>1</v>
      </c>
      <c r="C17" s="117" t="s">
        <v>49</v>
      </c>
      <c r="D17" s="132">
        <v>1358</v>
      </c>
      <c r="E17" s="118">
        <v>0.3287</v>
      </c>
      <c r="F17" s="92">
        <v>6205.72</v>
      </c>
      <c r="G17" s="119">
        <v>0.3023</v>
      </c>
    </row>
    <row r="18" spans="2:7" ht="17.25" thickBot="1">
      <c r="B18" s="150"/>
      <c r="C18" s="117" t="s">
        <v>50</v>
      </c>
      <c r="D18" s="132">
        <v>1237</v>
      </c>
      <c r="E18" s="118">
        <v>0.2994</v>
      </c>
      <c r="F18" s="92">
        <v>6767.87</v>
      </c>
      <c r="G18" s="119">
        <v>0.3297</v>
      </c>
    </row>
    <row r="19" spans="2:7" ht="17.25" thickBot="1">
      <c r="B19" s="151" t="s">
        <v>2</v>
      </c>
      <c r="C19" s="117" t="s">
        <v>49</v>
      </c>
      <c r="D19" s="131">
        <v>283</v>
      </c>
      <c r="E19" s="118">
        <v>0.0685</v>
      </c>
      <c r="F19" s="92">
        <v>1463.95</v>
      </c>
      <c r="G19" s="119">
        <v>0.0713</v>
      </c>
    </row>
    <row r="20" spans="2:7" ht="17.25" thickBot="1">
      <c r="B20" s="150"/>
      <c r="C20" s="117" t="s">
        <v>50</v>
      </c>
      <c r="D20" s="131">
        <v>578</v>
      </c>
      <c r="E20" s="118">
        <v>0.1399</v>
      </c>
      <c r="F20" s="92">
        <v>3352.56</v>
      </c>
      <c r="G20" s="119">
        <v>0.1633</v>
      </c>
    </row>
    <row r="21" spans="2:7" ht="17.25" thickBot="1">
      <c r="B21" s="151" t="s">
        <v>3</v>
      </c>
      <c r="C21" s="117" t="s">
        <v>49</v>
      </c>
      <c r="D21" s="131">
        <v>49</v>
      </c>
      <c r="E21" s="118">
        <v>0.0119</v>
      </c>
      <c r="F21" s="90">
        <v>219.02</v>
      </c>
      <c r="G21" s="119">
        <v>0.0107</v>
      </c>
    </row>
    <row r="22" spans="2:7" ht="17.25" thickBot="1">
      <c r="B22" s="150"/>
      <c r="C22" s="117" t="s">
        <v>50</v>
      </c>
      <c r="D22" s="131">
        <v>63</v>
      </c>
      <c r="E22" s="118">
        <v>0.0152</v>
      </c>
      <c r="F22" s="90">
        <v>390.86</v>
      </c>
      <c r="G22" s="119">
        <v>0.019</v>
      </c>
    </row>
    <row r="23" spans="2:7" ht="17.25" thickBot="1">
      <c r="B23" s="151" t="s">
        <v>94</v>
      </c>
      <c r="C23" s="117" t="s">
        <v>49</v>
      </c>
      <c r="D23" s="131">
        <v>7</v>
      </c>
      <c r="E23" s="118">
        <v>0.0017</v>
      </c>
      <c r="F23" s="90">
        <v>34.51</v>
      </c>
      <c r="G23" s="119">
        <v>0.0017</v>
      </c>
    </row>
    <row r="24" spans="2:7" ht="17.25" thickBot="1">
      <c r="B24" s="154"/>
      <c r="C24" s="120" t="s">
        <v>50</v>
      </c>
      <c r="D24" s="133">
        <v>22</v>
      </c>
      <c r="E24" s="122">
        <v>0.0053</v>
      </c>
      <c r="F24" s="121">
        <v>140.56</v>
      </c>
      <c r="G24" s="119">
        <v>0.0068</v>
      </c>
    </row>
    <row r="25" spans="2:7" ht="18" thickBot="1" thickTop="1">
      <c r="B25" s="155" t="s">
        <v>90</v>
      </c>
      <c r="C25" s="156"/>
      <c r="D25" s="132">
        <v>4132</v>
      </c>
      <c r="E25" s="118">
        <v>1</v>
      </c>
      <c r="F25" s="92">
        <v>20530.19</v>
      </c>
      <c r="G25" s="119">
        <v>1</v>
      </c>
    </row>
    <row r="26" ht="16.5">
      <c r="B26" s="94" t="s">
        <v>108</v>
      </c>
    </row>
    <row r="29" spans="2:3" ht="17.25" thickBot="1">
      <c r="B29" s="105" t="s">
        <v>115</v>
      </c>
      <c r="C29" s="124" t="s">
        <v>119</v>
      </c>
    </row>
    <row r="30" spans="2:7" ht="16.5">
      <c r="B30" s="80" t="s">
        <v>85</v>
      </c>
      <c r="C30" s="157" t="s">
        <v>91</v>
      </c>
      <c r="D30" s="159" t="s">
        <v>86</v>
      </c>
      <c r="E30" s="157" t="s">
        <v>112</v>
      </c>
      <c r="F30" s="159" t="s">
        <v>88</v>
      </c>
      <c r="G30" s="151" t="s">
        <v>112</v>
      </c>
    </row>
    <row r="31" spans="2:7" ht="17.25" thickBot="1">
      <c r="B31" s="116" t="s">
        <v>95</v>
      </c>
      <c r="C31" s="158"/>
      <c r="D31" s="160"/>
      <c r="E31" s="158"/>
      <c r="F31" s="160"/>
      <c r="G31" s="154"/>
    </row>
    <row r="32" spans="2:7" ht="18" thickBot="1" thickTop="1">
      <c r="B32" s="149" t="s">
        <v>5</v>
      </c>
      <c r="C32" s="117" t="s">
        <v>49</v>
      </c>
      <c r="D32" s="134">
        <v>1324</v>
      </c>
      <c r="E32" s="135">
        <v>0.3204</v>
      </c>
      <c r="F32" s="136">
        <v>5622.69</v>
      </c>
      <c r="G32" s="137">
        <v>0.2739</v>
      </c>
    </row>
    <row r="33" spans="2:7" ht="17.25" thickBot="1">
      <c r="B33" s="150"/>
      <c r="C33" s="117" t="s">
        <v>50</v>
      </c>
      <c r="D33" s="138">
        <v>985</v>
      </c>
      <c r="E33" s="109">
        <v>0.2384</v>
      </c>
      <c r="F33" s="86">
        <v>5414.74</v>
      </c>
      <c r="G33" s="85">
        <v>0.2637</v>
      </c>
    </row>
    <row r="34" spans="2:7" ht="17.25" thickBot="1">
      <c r="B34" s="151" t="s">
        <v>6</v>
      </c>
      <c r="C34" s="117" t="s">
        <v>49</v>
      </c>
      <c r="D34" s="138">
        <v>474</v>
      </c>
      <c r="E34" s="109">
        <v>0.1147</v>
      </c>
      <c r="F34" s="86">
        <v>2143.97</v>
      </c>
      <c r="G34" s="85">
        <v>0.1044</v>
      </c>
    </row>
    <row r="35" spans="2:7" ht="17.25" thickBot="1">
      <c r="B35" s="150"/>
      <c r="C35" s="117" t="s">
        <v>50</v>
      </c>
      <c r="D35" s="138">
        <v>549</v>
      </c>
      <c r="E35" s="109">
        <v>0.1329</v>
      </c>
      <c r="F35" s="86">
        <v>3033.05</v>
      </c>
      <c r="G35" s="85">
        <v>0.1477</v>
      </c>
    </row>
    <row r="36" spans="2:7" ht="17.25" customHeight="1" thickBot="1">
      <c r="B36" s="152" t="s">
        <v>7</v>
      </c>
      <c r="C36" s="117" t="s">
        <v>49</v>
      </c>
      <c r="D36" s="138">
        <v>254</v>
      </c>
      <c r="E36" s="109">
        <v>0.0615</v>
      </c>
      <c r="F36" s="86">
        <v>1235.23</v>
      </c>
      <c r="G36" s="85">
        <v>0.0602</v>
      </c>
    </row>
    <row r="37" spans="2:7" ht="17.25" thickBot="1">
      <c r="B37" s="153"/>
      <c r="C37" s="117" t="s">
        <v>50</v>
      </c>
      <c r="D37" s="138">
        <v>380</v>
      </c>
      <c r="E37" s="109">
        <v>0.092</v>
      </c>
      <c r="F37" s="86">
        <v>2129.47</v>
      </c>
      <c r="G37" s="85">
        <v>0.1037</v>
      </c>
    </row>
    <row r="38" spans="2:7" ht="17.25" thickBot="1">
      <c r="B38" s="152" t="s">
        <v>8</v>
      </c>
      <c r="C38" s="117" t="s">
        <v>49</v>
      </c>
      <c r="D38" s="138">
        <v>43</v>
      </c>
      <c r="E38" s="109">
        <v>0.0104</v>
      </c>
      <c r="F38" s="87">
        <v>242</v>
      </c>
      <c r="G38" s="85">
        <v>0.0118</v>
      </c>
    </row>
    <row r="39" spans="2:7" ht="17.25" thickBot="1">
      <c r="B39" s="153"/>
      <c r="C39" s="117" t="s">
        <v>50</v>
      </c>
      <c r="D39" s="138">
        <v>92</v>
      </c>
      <c r="E39" s="109">
        <v>0.0223</v>
      </c>
      <c r="F39" s="87">
        <v>498.06</v>
      </c>
      <c r="G39" s="85">
        <v>0.0243</v>
      </c>
    </row>
    <row r="40" spans="2:7" ht="17.25" thickBot="1">
      <c r="B40" s="151" t="s">
        <v>94</v>
      </c>
      <c r="C40" s="117" t="s">
        <v>49</v>
      </c>
      <c r="D40" s="138">
        <v>19</v>
      </c>
      <c r="E40" s="109">
        <v>0.0046</v>
      </c>
      <c r="F40" s="87">
        <v>131.66</v>
      </c>
      <c r="G40" s="85">
        <v>0.0064</v>
      </c>
    </row>
    <row r="41" spans="2:7" ht="17.25" thickBot="1">
      <c r="B41" s="154"/>
      <c r="C41" s="120" t="s">
        <v>50</v>
      </c>
      <c r="D41" s="139">
        <v>12</v>
      </c>
      <c r="E41" s="112">
        <v>0.0029</v>
      </c>
      <c r="F41" s="123">
        <v>79.32</v>
      </c>
      <c r="G41" s="85">
        <v>0.0039</v>
      </c>
    </row>
    <row r="42" spans="2:7" ht="18" thickBot="1" thickTop="1">
      <c r="B42" s="155" t="s">
        <v>90</v>
      </c>
      <c r="C42" s="156"/>
      <c r="D42" s="140">
        <v>4132</v>
      </c>
      <c r="E42" s="109">
        <v>1</v>
      </c>
      <c r="F42" s="93">
        <v>20530</v>
      </c>
      <c r="G42" s="85">
        <v>1</v>
      </c>
    </row>
    <row r="43" ht="16.5">
      <c r="B43" s="94" t="s">
        <v>108</v>
      </c>
    </row>
  </sheetData>
  <sheetProtection/>
  <mergeCells count="26">
    <mergeCell ref="C4:C5"/>
    <mergeCell ref="D4:D5"/>
    <mergeCell ref="E4:E5"/>
    <mergeCell ref="F4:F5"/>
    <mergeCell ref="C13:C14"/>
    <mergeCell ref="D13:D14"/>
    <mergeCell ref="E13:E14"/>
    <mergeCell ref="F13:F14"/>
    <mergeCell ref="G13:G14"/>
    <mergeCell ref="B15:B16"/>
    <mergeCell ref="B17:B18"/>
    <mergeCell ref="B19:B20"/>
    <mergeCell ref="B21:B22"/>
    <mergeCell ref="B23:B24"/>
    <mergeCell ref="B25:C25"/>
    <mergeCell ref="C30:C31"/>
    <mergeCell ref="D30:D31"/>
    <mergeCell ref="E30:E31"/>
    <mergeCell ref="F30:F31"/>
    <mergeCell ref="G30:G31"/>
    <mergeCell ref="B32:B33"/>
    <mergeCell ref="B34:B35"/>
    <mergeCell ref="B36:B37"/>
    <mergeCell ref="B38:B39"/>
    <mergeCell ref="B40:B41"/>
    <mergeCell ref="B42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G43"/>
  <sheetViews>
    <sheetView zoomScalePageLayoutView="0" workbookViewId="0" topLeftCell="A1">
      <selection activeCell="A1" sqref="A1:IV16384"/>
    </sheetView>
  </sheetViews>
  <sheetFormatPr defaultColWidth="9.00390625" defaultRowHeight="16.5"/>
  <sheetData>
    <row r="3" spans="2:3" ht="17.25" thickBot="1">
      <c r="B3" s="105" t="s">
        <v>110</v>
      </c>
      <c r="C3" s="124" t="s">
        <v>111</v>
      </c>
    </row>
    <row r="4" spans="2:6" ht="16.5">
      <c r="B4" s="106" t="s">
        <v>85</v>
      </c>
      <c r="C4" s="159" t="s">
        <v>86</v>
      </c>
      <c r="D4" s="157" t="s">
        <v>112</v>
      </c>
      <c r="E4" s="159" t="s">
        <v>88</v>
      </c>
      <c r="F4" s="151" t="s">
        <v>112</v>
      </c>
    </row>
    <row r="5" spans="2:6" ht="17.25" thickBot="1">
      <c r="B5" s="107" t="s">
        <v>91</v>
      </c>
      <c r="C5" s="160"/>
      <c r="D5" s="158"/>
      <c r="E5" s="160"/>
      <c r="F5" s="154"/>
    </row>
    <row r="6" spans="2:6" ht="18" thickBot="1" thickTop="1">
      <c r="B6" s="108" t="s">
        <v>49</v>
      </c>
      <c r="C6" s="93">
        <v>2154</v>
      </c>
      <c r="D6" s="109">
        <v>0.5034</v>
      </c>
      <c r="E6" s="86">
        <v>10399.13</v>
      </c>
      <c r="F6" s="85">
        <v>0.4626</v>
      </c>
    </row>
    <row r="7" spans="2:6" ht="17.25" thickBot="1">
      <c r="B7" s="110" t="s">
        <v>50</v>
      </c>
      <c r="C7" s="111">
        <v>2125</v>
      </c>
      <c r="D7" s="112">
        <v>0.4966</v>
      </c>
      <c r="E7" s="113">
        <v>12081.67</v>
      </c>
      <c r="F7" s="114">
        <v>0.5374</v>
      </c>
    </row>
    <row r="8" spans="2:6" ht="18" thickBot="1" thickTop="1">
      <c r="B8" s="115" t="s">
        <v>90</v>
      </c>
      <c r="C8" s="93">
        <v>4279</v>
      </c>
      <c r="D8" s="109">
        <v>1</v>
      </c>
      <c r="E8" s="86">
        <v>22480.8</v>
      </c>
      <c r="F8" s="85">
        <v>1</v>
      </c>
    </row>
    <row r="9" ht="16.5">
      <c r="B9" s="94" t="s">
        <v>108</v>
      </c>
    </row>
    <row r="12" spans="2:3" ht="17.25" thickBot="1">
      <c r="B12" s="105" t="s">
        <v>113</v>
      </c>
      <c r="C12" s="124" t="s">
        <v>114</v>
      </c>
    </row>
    <row r="13" spans="2:7" ht="16.5">
      <c r="B13" s="80" t="s">
        <v>85</v>
      </c>
      <c r="C13" s="157" t="s">
        <v>91</v>
      </c>
      <c r="D13" s="159" t="s">
        <v>86</v>
      </c>
      <c r="E13" s="157" t="s">
        <v>112</v>
      </c>
      <c r="F13" s="159" t="s">
        <v>88</v>
      </c>
      <c r="G13" s="151" t="s">
        <v>112</v>
      </c>
    </row>
    <row r="14" spans="2:7" ht="17.25" thickBot="1">
      <c r="B14" s="116" t="s">
        <v>93</v>
      </c>
      <c r="C14" s="158"/>
      <c r="D14" s="160"/>
      <c r="E14" s="158"/>
      <c r="F14" s="160"/>
      <c r="G14" s="154"/>
    </row>
    <row r="15" spans="2:7" ht="18" thickBot="1" thickTop="1">
      <c r="B15" s="149" t="s">
        <v>0</v>
      </c>
      <c r="C15" s="117" t="s">
        <v>49</v>
      </c>
      <c r="D15" s="90">
        <v>400</v>
      </c>
      <c r="E15" s="118">
        <v>0.0935</v>
      </c>
      <c r="F15" s="92">
        <v>1477.05</v>
      </c>
      <c r="G15" s="119">
        <v>0.0657</v>
      </c>
    </row>
    <row r="16" spans="2:7" ht="17.25" thickBot="1">
      <c r="B16" s="150"/>
      <c r="C16" s="117" t="s">
        <v>50</v>
      </c>
      <c r="D16" s="90">
        <v>127</v>
      </c>
      <c r="E16" s="118">
        <v>0.0297</v>
      </c>
      <c r="F16" s="90">
        <v>530.25</v>
      </c>
      <c r="G16" s="119">
        <v>0.0236</v>
      </c>
    </row>
    <row r="17" spans="2:7" ht="17.25" thickBot="1">
      <c r="B17" s="151" t="s">
        <v>1</v>
      </c>
      <c r="C17" s="117" t="s">
        <v>49</v>
      </c>
      <c r="D17" s="84">
        <v>1389</v>
      </c>
      <c r="E17" s="118">
        <v>0.3246</v>
      </c>
      <c r="F17" s="92">
        <v>6938.76</v>
      </c>
      <c r="G17" s="119">
        <v>0.3087</v>
      </c>
    </row>
    <row r="18" spans="2:7" ht="17.25" thickBot="1">
      <c r="B18" s="150"/>
      <c r="C18" s="117" t="s">
        <v>50</v>
      </c>
      <c r="D18" s="84">
        <v>1293</v>
      </c>
      <c r="E18" s="118">
        <v>0.3022</v>
      </c>
      <c r="F18" s="92">
        <v>7293.38</v>
      </c>
      <c r="G18" s="119">
        <v>0.3244</v>
      </c>
    </row>
    <row r="19" spans="2:7" ht="17.25" thickBot="1">
      <c r="B19" s="151" t="s">
        <v>2</v>
      </c>
      <c r="C19" s="117" t="s">
        <v>49</v>
      </c>
      <c r="D19" s="90">
        <v>303</v>
      </c>
      <c r="E19" s="118">
        <v>0.0708</v>
      </c>
      <c r="F19" s="92">
        <v>1633.5</v>
      </c>
      <c r="G19" s="119">
        <v>0.0727</v>
      </c>
    </row>
    <row r="20" spans="2:7" ht="17.25" thickBot="1">
      <c r="B20" s="150"/>
      <c r="C20" s="117" t="s">
        <v>50</v>
      </c>
      <c r="D20" s="90">
        <v>609</v>
      </c>
      <c r="E20" s="118">
        <v>0.1423</v>
      </c>
      <c r="F20" s="92">
        <v>3624.03</v>
      </c>
      <c r="G20" s="119">
        <v>0.1612</v>
      </c>
    </row>
    <row r="21" spans="2:7" ht="17.25" thickBot="1">
      <c r="B21" s="151" t="s">
        <v>3</v>
      </c>
      <c r="C21" s="117" t="s">
        <v>49</v>
      </c>
      <c r="D21" s="90">
        <v>57</v>
      </c>
      <c r="E21" s="118">
        <v>0.0133</v>
      </c>
      <c r="F21" s="90">
        <v>323.49</v>
      </c>
      <c r="G21" s="119">
        <v>0.0144</v>
      </c>
    </row>
    <row r="22" spans="2:7" ht="17.25" thickBot="1">
      <c r="B22" s="150"/>
      <c r="C22" s="117" t="s">
        <v>50</v>
      </c>
      <c r="D22" s="90">
        <v>72</v>
      </c>
      <c r="E22" s="118">
        <v>0.0168</v>
      </c>
      <c r="F22" s="90">
        <v>474.3</v>
      </c>
      <c r="G22" s="119">
        <v>0.0211</v>
      </c>
    </row>
    <row r="23" spans="2:7" ht="17.25" thickBot="1">
      <c r="B23" s="151" t="s">
        <v>94</v>
      </c>
      <c r="C23" s="117" t="s">
        <v>49</v>
      </c>
      <c r="D23" s="90">
        <v>5</v>
      </c>
      <c r="E23" s="118">
        <v>0.0012</v>
      </c>
      <c r="F23" s="90">
        <v>26.33</v>
      </c>
      <c r="G23" s="119">
        <v>0.0012</v>
      </c>
    </row>
    <row r="24" spans="2:7" ht="17.25" thickBot="1">
      <c r="B24" s="154"/>
      <c r="C24" s="120" t="s">
        <v>50</v>
      </c>
      <c r="D24" s="121">
        <v>24</v>
      </c>
      <c r="E24" s="122">
        <v>0.0056</v>
      </c>
      <c r="F24" s="121">
        <v>159.71</v>
      </c>
      <c r="G24" s="119">
        <v>0.0071</v>
      </c>
    </row>
    <row r="25" spans="2:7" ht="18" thickBot="1" thickTop="1">
      <c r="B25" s="155" t="s">
        <v>90</v>
      </c>
      <c r="C25" s="156"/>
      <c r="D25" s="84">
        <v>4279</v>
      </c>
      <c r="E25" s="118">
        <v>1</v>
      </c>
      <c r="F25" s="92">
        <v>22480.8</v>
      </c>
      <c r="G25" s="119">
        <v>1</v>
      </c>
    </row>
    <row r="26" ht="16.5">
      <c r="B26" s="94" t="s">
        <v>108</v>
      </c>
    </row>
    <row r="29" spans="2:3" ht="17.25" thickBot="1">
      <c r="B29" s="105" t="s">
        <v>115</v>
      </c>
      <c r="C29" s="124" t="s">
        <v>116</v>
      </c>
    </row>
    <row r="30" spans="2:7" ht="16.5">
      <c r="B30" s="80" t="s">
        <v>85</v>
      </c>
      <c r="C30" s="157" t="s">
        <v>91</v>
      </c>
      <c r="D30" s="159" t="s">
        <v>86</v>
      </c>
      <c r="E30" s="157" t="s">
        <v>112</v>
      </c>
      <c r="F30" s="159" t="s">
        <v>88</v>
      </c>
      <c r="G30" s="151" t="s">
        <v>112</v>
      </c>
    </row>
    <row r="31" spans="2:7" ht="17.25" thickBot="1">
      <c r="B31" s="116" t="s">
        <v>95</v>
      </c>
      <c r="C31" s="158"/>
      <c r="D31" s="160"/>
      <c r="E31" s="158"/>
      <c r="F31" s="160"/>
      <c r="G31" s="154"/>
    </row>
    <row r="32" spans="2:7" ht="18" thickBot="1" thickTop="1">
      <c r="B32" s="149" t="s">
        <v>5</v>
      </c>
      <c r="C32" s="117" t="s">
        <v>49</v>
      </c>
      <c r="D32" s="93">
        <v>1289</v>
      </c>
      <c r="E32" s="109">
        <v>0.3012</v>
      </c>
      <c r="F32" s="86">
        <v>6035.14</v>
      </c>
      <c r="G32" s="85">
        <v>0.2685</v>
      </c>
    </row>
    <row r="33" spans="2:7" ht="17.25" thickBot="1">
      <c r="B33" s="150"/>
      <c r="C33" s="117" t="s">
        <v>50</v>
      </c>
      <c r="D33" s="93">
        <v>1016</v>
      </c>
      <c r="E33" s="109">
        <v>0.2374</v>
      </c>
      <c r="F33" s="86">
        <v>5627.16</v>
      </c>
      <c r="G33" s="85">
        <v>0.2503</v>
      </c>
    </row>
    <row r="34" spans="2:7" ht="17.25" thickBot="1">
      <c r="B34" s="151" t="s">
        <v>6</v>
      </c>
      <c r="C34" s="117" t="s">
        <v>49</v>
      </c>
      <c r="D34" s="87">
        <v>500</v>
      </c>
      <c r="E34" s="109">
        <v>0.1168</v>
      </c>
      <c r="F34" s="86">
        <v>2477.21</v>
      </c>
      <c r="G34" s="85">
        <v>0.1102</v>
      </c>
    </row>
    <row r="35" spans="2:7" ht="17.25" thickBot="1">
      <c r="B35" s="150"/>
      <c r="C35" s="117" t="s">
        <v>50</v>
      </c>
      <c r="D35" s="87">
        <v>587</v>
      </c>
      <c r="E35" s="109">
        <v>0.1372</v>
      </c>
      <c r="F35" s="86">
        <v>3393.44</v>
      </c>
      <c r="G35" s="85">
        <v>0.1509</v>
      </c>
    </row>
    <row r="36" spans="2:7" ht="17.25" customHeight="1" thickBot="1">
      <c r="B36" s="152" t="s">
        <v>7</v>
      </c>
      <c r="C36" s="117" t="s">
        <v>49</v>
      </c>
      <c r="D36" s="87">
        <v>296</v>
      </c>
      <c r="E36" s="109">
        <v>0.0692</v>
      </c>
      <c r="F36" s="86">
        <v>1521.11</v>
      </c>
      <c r="G36" s="85">
        <v>0.0677</v>
      </c>
    </row>
    <row r="37" spans="2:7" ht="17.25" thickBot="1">
      <c r="B37" s="153"/>
      <c r="C37" s="117" t="s">
        <v>50</v>
      </c>
      <c r="D37" s="87">
        <v>427</v>
      </c>
      <c r="E37" s="109">
        <v>0.0998</v>
      </c>
      <c r="F37" s="86">
        <v>2463.06</v>
      </c>
      <c r="G37" s="85">
        <v>0.1096</v>
      </c>
    </row>
    <row r="38" spans="2:7" ht="17.25" thickBot="1">
      <c r="B38" s="152" t="s">
        <v>8</v>
      </c>
      <c r="C38" s="117" t="s">
        <v>49</v>
      </c>
      <c r="D38" s="87">
        <v>66</v>
      </c>
      <c r="E38" s="109">
        <v>0.0154</v>
      </c>
      <c r="F38" s="87">
        <v>356.72</v>
      </c>
      <c r="G38" s="85">
        <v>0.0159</v>
      </c>
    </row>
    <row r="39" spans="2:7" ht="17.25" thickBot="1">
      <c r="B39" s="153"/>
      <c r="C39" s="117" t="s">
        <v>50</v>
      </c>
      <c r="D39" s="87">
        <v>89</v>
      </c>
      <c r="E39" s="109">
        <v>0.0208</v>
      </c>
      <c r="F39" s="87">
        <v>552.13</v>
      </c>
      <c r="G39" s="85">
        <v>0.0246</v>
      </c>
    </row>
    <row r="40" spans="2:7" ht="17.25" thickBot="1">
      <c r="B40" s="151" t="s">
        <v>94</v>
      </c>
      <c r="C40" s="117" t="s">
        <v>49</v>
      </c>
      <c r="D40" s="87">
        <v>3</v>
      </c>
      <c r="E40" s="109">
        <v>0.0007</v>
      </c>
      <c r="F40" s="87">
        <v>8.95</v>
      </c>
      <c r="G40" s="85">
        <v>0.0004</v>
      </c>
    </row>
    <row r="41" spans="2:7" ht="17.25" thickBot="1">
      <c r="B41" s="154"/>
      <c r="C41" s="120" t="s">
        <v>50</v>
      </c>
      <c r="D41" s="123">
        <v>6</v>
      </c>
      <c r="E41" s="112">
        <v>0.0014</v>
      </c>
      <c r="F41" s="123">
        <v>45.88</v>
      </c>
      <c r="G41" s="85">
        <v>0.002</v>
      </c>
    </row>
    <row r="42" spans="2:7" ht="18" thickBot="1" thickTop="1">
      <c r="B42" s="155" t="s">
        <v>90</v>
      </c>
      <c r="C42" s="156"/>
      <c r="D42" s="93">
        <v>4279</v>
      </c>
      <c r="E42" s="109">
        <v>1</v>
      </c>
      <c r="F42" s="86">
        <v>22480.8</v>
      </c>
      <c r="G42" s="85">
        <v>1</v>
      </c>
    </row>
    <row r="43" ht="16.5">
      <c r="B43" s="94" t="s">
        <v>108</v>
      </c>
    </row>
  </sheetData>
  <sheetProtection/>
  <mergeCells count="26">
    <mergeCell ref="B32:B33"/>
    <mergeCell ref="B34:B35"/>
    <mergeCell ref="B36:B37"/>
    <mergeCell ref="B38:B39"/>
    <mergeCell ref="B40:B41"/>
    <mergeCell ref="B42:C42"/>
    <mergeCell ref="B25:C25"/>
    <mergeCell ref="C30:C31"/>
    <mergeCell ref="D30:D31"/>
    <mergeCell ref="E30:E31"/>
    <mergeCell ref="F30:F31"/>
    <mergeCell ref="G30:G31"/>
    <mergeCell ref="G13:G14"/>
    <mergeCell ref="B15:B16"/>
    <mergeCell ref="B17:B18"/>
    <mergeCell ref="B19:B20"/>
    <mergeCell ref="B21:B22"/>
    <mergeCell ref="B23:B24"/>
    <mergeCell ref="C4:C5"/>
    <mergeCell ref="D4:D5"/>
    <mergeCell ref="E4:E5"/>
    <mergeCell ref="F4:F5"/>
    <mergeCell ref="C13:C14"/>
    <mergeCell ref="D13:D14"/>
    <mergeCell ref="E13:E14"/>
    <mergeCell ref="F13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G43"/>
  <sheetViews>
    <sheetView zoomScalePageLayoutView="0" workbookViewId="0" topLeftCell="A1">
      <selection activeCell="B2" sqref="B2"/>
    </sheetView>
  </sheetViews>
  <sheetFormatPr defaultColWidth="9.00390625" defaultRowHeight="16.5"/>
  <sheetData>
    <row r="3" ht="17.25" thickBot="1">
      <c r="B3" s="30" t="s">
        <v>104</v>
      </c>
    </row>
    <row r="4" spans="2:6" ht="16.5">
      <c r="B4" s="80" t="s">
        <v>85</v>
      </c>
      <c r="C4" s="151" t="s">
        <v>86</v>
      </c>
      <c r="D4" s="151" t="s">
        <v>87</v>
      </c>
      <c r="E4" s="151" t="s">
        <v>88</v>
      </c>
      <c r="F4" s="151" t="s">
        <v>87</v>
      </c>
    </row>
    <row r="5" spans="2:6" ht="17.25" thickBot="1">
      <c r="B5" s="81" t="s">
        <v>89</v>
      </c>
      <c r="C5" s="150"/>
      <c r="D5" s="150"/>
      <c r="E5" s="150"/>
      <c r="F5" s="150"/>
    </row>
    <row r="6" spans="2:6" ht="17.25" thickBot="1">
      <c r="B6" s="83" t="s">
        <v>49</v>
      </c>
      <c r="C6" s="95">
        <v>2188</v>
      </c>
      <c r="D6" s="96">
        <v>50.6</v>
      </c>
      <c r="E6" s="97">
        <v>11198</v>
      </c>
      <c r="F6" s="96">
        <v>45.9</v>
      </c>
    </row>
    <row r="7" spans="2:6" ht="17.25" thickBot="1">
      <c r="B7" s="83" t="s">
        <v>50</v>
      </c>
      <c r="C7" s="98">
        <v>2137</v>
      </c>
      <c r="D7" s="90">
        <v>49.4</v>
      </c>
      <c r="E7" s="84">
        <v>13172</v>
      </c>
      <c r="F7" s="90">
        <v>54.1</v>
      </c>
    </row>
    <row r="8" spans="2:6" ht="17.25" thickBot="1">
      <c r="B8" s="82" t="s">
        <v>90</v>
      </c>
      <c r="C8" s="98">
        <v>4325</v>
      </c>
      <c r="D8" s="90">
        <v>100</v>
      </c>
      <c r="E8" s="84">
        <v>24370</v>
      </c>
      <c r="F8" s="90">
        <v>100</v>
      </c>
    </row>
    <row r="9" ht="16.5">
      <c r="B9" s="30" t="s">
        <v>109</v>
      </c>
    </row>
    <row r="10" ht="16.5">
      <c r="B10" s="30"/>
    </row>
    <row r="11" ht="16.5">
      <c r="B11" s="30"/>
    </row>
    <row r="12" ht="17.25" thickBot="1">
      <c r="B12" s="30" t="s">
        <v>106</v>
      </c>
    </row>
    <row r="13" spans="2:7" ht="16.5">
      <c r="B13" s="80" t="s">
        <v>85</v>
      </c>
      <c r="C13" s="161" t="s">
        <v>91</v>
      </c>
      <c r="D13" s="161" t="s">
        <v>86</v>
      </c>
      <c r="E13" s="161" t="s">
        <v>105</v>
      </c>
      <c r="F13" s="161" t="s">
        <v>88</v>
      </c>
      <c r="G13" s="161" t="s">
        <v>105</v>
      </c>
    </row>
    <row r="14" spans="2:7" ht="17.25" thickBot="1">
      <c r="B14" s="88" t="s">
        <v>93</v>
      </c>
      <c r="C14" s="167"/>
      <c r="D14" s="167"/>
      <c r="E14" s="167"/>
      <c r="F14" s="167"/>
      <c r="G14" s="167"/>
    </row>
    <row r="15" spans="2:7" ht="18" thickBot="1" thickTop="1">
      <c r="B15" s="149" t="s">
        <v>0</v>
      </c>
      <c r="C15" s="89" t="s">
        <v>49</v>
      </c>
      <c r="D15" s="99">
        <v>386</v>
      </c>
      <c r="E15" s="100">
        <v>8.9</v>
      </c>
      <c r="F15" s="101">
        <v>1505</v>
      </c>
      <c r="G15" s="100">
        <v>6.2</v>
      </c>
    </row>
    <row r="16" spans="2:7" ht="17.25" thickBot="1">
      <c r="B16" s="150"/>
      <c r="C16" s="89" t="s">
        <v>50</v>
      </c>
      <c r="D16" s="102">
        <v>121</v>
      </c>
      <c r="E16" s="87">
        <v>2.8</v>
      </c>
      <c r="F16" s="87">
        <v>531</v>
      </c>
      <c r="G16" s="87">
        <v>2.2</v>
      </c>
    </row>
    <row r="17" spans="2:7" ht="17.25" thickBot="1">
      <c r="B17" s="151" t="s">
        <v>1</v>
      </c>
      <c r="C17" s="89" t="s">
        <v>49</v>
      </c>
      <c r="D17" s="103">
        <v>1400</v>
      </c>
      <c r="E17" s="87">
        <v>32.4</v>
      </c>
      <c r="F17" s="93">
        <v>7414</v>
      </c>
      <c r="G17" s="87">
        <v>30.4</v>
      </c>
    </row>
    <row r="18" spans="2:7" ht="17.25" thickBot="1">
      <c r="B18" s="150"/>
      <c r="C18" s="89" t="s">
        <v>50</v>
      </c>
      <c r="D18" s="103">
        <v>1289</v>
      </c>
      <c r="E18" s="87">
        <v>29.8</v>
      </c>
      <c r="F18" s="93">
        <v>7869</v>
      </c>
      <c r="G18" s="87">
        <v>32.3</v>
      </c>
    </row>
    <row r="19" spans="2:7" ht="17.25" thickBot="1">
      <c r="B19" s="151" t="s">
        <v>2</v>
      </c>
      <c r="C19" s="89" t="s">
        <v>49</v>
      </c>
      <c r="D19" s="102">
        <v>335</v>
      </c>
      <c r="E19" s="87">
        <v>7.7</v>
      </c>
      <c r="F19" s="93">
        <v>1893</v>
      </c>
      <c r="G19" s="87">
        <v>7.8</v>
      </c>
    </row>
    <row r="20" spans="2:7" ht="17.25" thickBot="1">
      <c r="B20" s="150"/>
      <c r="C20" s="89" t="s">
        <v>50</v>
      </c>
      <c r="D20" s="102">
        <v>611</v>
      </c>
      <c r="E20" s="87">
        <v>14.1</v>
      </c>
      <c r="F20" s="93">
        <v>4011</v>
      </c>
      <c r="G20" s="87">
        <v>16.5</v>
      </c>
    </row>
    <row r="21" spans="2:7" ht="17.25" thickBot="1">
      <c r="B21" s="151" t="s">
        <v>3</v>
      </c>
      <c r="C21" s="89" t="s">
        <v>49</v>
      </c>
      <c r="D21" s="102">
        <v>3</v>
      </c>
      <c r="E21" s="87">
        <v>0.1</v>
      </c>
      <c r="F21" s="87">
        <v>16</v>
      </c>
      <c r="G21" s="87">
        <v>0.1</v>
      </c>
    </row>
    <row r="22" spans="2:7" ht="17.25" thickBot="1">
      <c r="B22" s="150"/>
      <c r="C22" s="89" t="s">
        <v>50</v>
      </c>
      <c r="D22" s="102">
        <v>21</v>
      </c>
      <c r="E22" s="87">
        <v>0.5</v>
      </c>
      <c r="F22" s="87">
        <v>130</v>
      </c>
      <c r="G22" s="87">
        <v>0.5</v>
      </c>
    </row>
    <row r="23" spans="2:7" ht="17.25" thickBot="1">
      <c r="B23" s="151" t="s">
        <v>94</v>
      </c>
      <c r="C23" s="89" t="s">
        <v>49</v>
      </c>
      <c r="D23" s="102">
        <v>64</v>
      </c>
      <c r="E23" s="87">
        <v>1.5</v>
      </c>
      <c r="F23" s="87">
        <v>369</v>
      </c>
      <c r="G23" s="87">
        <v>1.5</v>
      </c>
    </row>
    <row r="24" spans="2:7" ht="17.25" thickBot="1">
      <c r="B24" s="150"/>
      <c r="C24" s="89" t="s">
        <v>50</v>
      </c>
      <c r="D24" s="102">
        <v>95</v>
      </c>
      <c r="E24" s="87">
        <v>2.2</v>
      </c>
      <c r="F24" s="87">
        <v>630</v>
      </c>
      <c r="G24" s="87">
        <v>2.6</v>
      </c>
    </row>
    <row r="25" spans="2:7" ht="17.25" thickBot="1">
      <c r="B25" s="169" t="s">
        <v>90</v>
      </c>
      <c r="C25" s="170"/>
      <c r="D25" s="103">
        <v>4325</v>
      </c>
      <c r="E25" s="90">
        <v>100</v>
      </c>
      <c r="F25" s="84">
        <v>24370</v>
      </c>
      <c r="G25" s="90">
        <v>100</v>
      </c>
    </row>
    <row r="26" ht="16.5">
      <c r="B26" s="94" t="s">
        <v>108</v>
      </c>
    </row>
    <row r="27" ht="16.5">
      <c r="B27" s="94"/>
    </row>
    <row r="29" ht="17.25" thickBot="1">
      <c r="B29" s="94" t="s">
        <v>107</v>
      </c>
    </row>
    <row r="30" spans="2:7" ht="16.5">
      <c r="B30" s="80" t="s">
        <v>85</v>
      </c>
      <c r="C30" s="161" t="s">
        <v>91</v>
      </c>
      <c r="D30" s="161" t="s">
        <v>86</v>
      </c>
      <c r="E30" s="161" t="s">
        <v>105</v>
      </c>
      <c r="F30" s="161" t="s">
        <v>88</v>
      </c>
      <c r="G30" s="161" t="s">
        <v>105</v>
      </c>
    </row>
    <row r="31" spans="2:7" ht="17.25" thickBot="1">
      <c r="B31" s="88" t="s">
        <v>95</v>
      </c>
      <c r="C31" s="167"/>
      <c r="D31" s="167"/>
      <c r="E31" s="167"/>
      <c r="F31" s="167"/>
      <c r="G31" s="167"/>
    </row>
    <row r="32" spans="2:7" ht="18" thickBot="1" thickTop="1">
      <c r="B32" s="168" t="s">
        <v>5</v>
      </c>
      <c r="C32" s="91" t="s">
        <v>49</v>
      </c>
      <c r="D32" s="104">
        <v>1305</v>
      </c>
      <c r="E32" s="100">
        <v>30.2</v>
      </c>
      <c r="F32" s="97">
        <v>6599</v>
      </c>
      <c r="G32" s="96">
        <v>27.1</v>
      </c>
    </row>
    <row r="33" spans="2:7" ht="17.25" thickBot="1">
      <c r="B33" s="162"/>
      <c r="C33" s="91" t="s">
        <v>50</v>
      </c>
      <c r="D33" s="102">
        <v>978</v>
      </c>
      <c r="E33" s="87">
        <v>22.6</v>
      </c>
      <c r="F33" s="84">
        <v>6034</v>
      </c>
      <c r="G33" s="90">
        <v>24.8</v>
      </c>
    </row>
    <row r="34" spans="2:7" ht="17.25" thickBot="1">
      <c r="B34" s="161" t="s">
        <v>6</v>
      </c>
      <c r="C34" s="91" t="s">
        <v>49</v>
      </c>
      <c r="D34" s="102">
        <v>467</v>
      </c>
      <c r="E34" s="87">
        <v>10.8</v>
      </c>
      <c r="F34" s="84">
        <v>2390</v>
      </c>
      <c r="G34" s="90">
        <v>9.8</v>
      </c>
    </row>
    <row r="35" spans="2:7" ht="17.25" thickBot="1">
      <c r="B35" s="162"/>
      <c r="C35" s="91" t="s">
        <v>50</v>
      </c>
      <c r="D35" s="102">
        <v>579</v>
      </c>
      <c r="E35" s="87">
        <v>13.4</v>
      </c>
      <c r="F35" s="84">
        <v>3625</v>
      </c>
      <c r="G35" s="90">
        <v>14.9</v>
      </c>
    </row>
    <row r="36" spans="2:7" ht="17.25" customHeight="1" thickBot="1">
      <c r="B36" s="163" t="s">
        <v>7</v>
      </c>
      <c r="C36" s="91" t="s">
        <v>49</v>
      </c>
      <c r="D36" s="102">
        <v>327</v>
      </c>
      <c r="E36" s="87">
        <v>7.6</v>
      </c>
      <c r="F36" s="84">
        <v>1735</v>
      </c>
      <c r="G36" s="90">
        <v>7.1</v>
      </c>
    </row>
    <row r="37" spans="2:7" ht="17.25" thickBot="1">
      <c r="B37" s="164"/>
      <c r="C37" s="91" t="s">
        <v>50</v>
      </c>
      <c r="D37" s="102">
        <v>451</v>
      </c>
      <c r="E37" s="87">
        <v>10.4</v>
      </c>
      <c r="F37" s="84">
        <v>2724</v>
      </c>
      <c r="G37" s="90">
        <v>11.2</v>
      </c>
    </row>
    <row r="38" spans="2:7" ht="17.25" thickBot="1">
      <c r="B38" s="163" t="s">
        <v>8</v>
      </c>
      <c r="C38" s="91" t="s">
        <v>49</v>
      </c>
      <c r="D38" s="102">
        <v>75</v>
      </c>
      <c r="E38" s="87">
        <v>1.7</v>
      </c>
      <c r="F38" s="90">
        <v>429</v>
      </c>
      <c r="G38" s="90">
        <v>1.8</v>
      </c>
    </row>
    <row r="39" spans="2:7" ht="17.25" thickBot="1">
      <c r="B39" s="164"/>
      <c r="C39" s="91" t="s">
        <v>50</v>
      </c>
      <c r="D39" s="102">
        <v>113</v>
      </c>
      <c r="E39" s="87">
        <v>2.6</v>
      </c>
      <c r="F39" s="90">
        <v>697</v>
      </c>
      <c r="G39" s="90">
        <v>2.9</v>
      </c>
    </row>
    <row r="40" spans="2:7" ht="17.25" thickBot="1">
      <c r="B40" s="161" t="s">
        <v>94</v>
      </c>
      <c r="C40" s="91" t="s">
        <v>49</v>
      </c>
      <c r="D40" s="102">
        <v>14</v>
      </c>
      <c r="E40" s="87">
        <v>0.3</v>
      </c>
      <c r="F40" s="90">
        <v>45</v>
      </c>
      <c r="G40" s="90">
        <v>0.2</v>
      </c>
    </row>
    <row r="41" spans="2:7" ht="17.25" thickBot="1">
      <c r="B41" s="162"/>
      <c r="C41" s="91" t="s">
        <v>50</v>
      </c>
      <c r="D41" s="102">
        <v>16</v>
      </c>
      <c r="E41" s="87">
        <v>0.4</v>
      </c>
      <c r="F41" s="90">
        <v>93</v>
      </c>
      <c r="G41" s="90">
        <v>0.4</v>
      </c>
    </row>
    <row r="42" spans="2:7" ht="17.25" thickBot="1">
      <c r="B42" s="165" t="s">
        <v>90</v>
      </c>
      <c r="C42" s="166"/>
      <c r="D42" s="103">
        <v>4325</v>
      </c>
      <c r="E42" s="87">
        <v>100</v>
      </c>
      <c r="F42" s="93">
        <v>24370</v>
      </c>
      <c r="G42" s="87">
        <v>100</v>
      </c>
    </row>
    <row r="43" ht="16.5">
      <c r="B43" s="94" t="s">
        <v>108</v>
      </c>
    </row>
  </sheetData>
  <sheetProtection/>
  <mergeCells count="26">
    <mergeCell ref="G13:G14"/>
    <mergeCell ref="C4:C5"/>
    <mergeCell ref="D4:D5"/>
    <mergeCell ref="E4:E5"/>
    <mergeCell ref="B25:C25"/>
    <mergeCell ref="F4:F5"/>
    <mergeCell ref="C13:C14"/>
    <mergeCell ref="D13:D14"/>
    <mergeCell ref="E13:E14"/>
    <mergeCell ref="F13:F14"/>
    <mergeCell ref="D30:D31"/>
    <mergeCell ref="E30:E31"/>
    <mergeCell ref="F30:F31"/>
    <mergeCell ref="G30:G31"/>
    <mergeCell ref="B32:B33"/>
    <mergeCell ref="B15:B16"/>
    <mergeCell ref="B17:B18"/>
    <mergeCell ref="B19:B20"/>
    <mergeCell ref="B21:B22"/>
    <mergeCell ref="B23:B24"/>
    <mergeCell ref="B34:B35"/>
    <mergeCell ref="B36:B37"/>
    <mergeCell ref="B38:B39"/>
    <mergeCell ref="B40:B41"/>
    <mergeCell ref="B42:C42"/>
    <mergeCell ref="C30:C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G39"/>
  <sheetViews>
    <sheetView zoomScalePageLayoutView="0" workbookViewId="0" topLeftCell="A10">
      <selection activeCell="F7" sqref="F7"/>
    </sheetView>
  </sheetViews>
  <sheetFormatPr defaultColWidth="9.00390625" defaultRowHeight="16.5"/>
  <sheetData>
    <row r="3" ht="17.25" thickBot="1"/>
    <row r="4" spans="2:6" ht="16.5">
      <c r="B4" s="80" t="s">
        <v>85</v>
      </c>
      <c r="C4" s="151" t="s">
        <v>86</v>
      </c>
      <c r="D4" s="151" t="s">
        <v>87</v>
      </c>
      <c r="E4" s="151" t="s">
        <v>88</v>
      </c>
      <c r="F4" s="151" t="s">
        <v>87</v>
      </c>
    </row>
    <row r="5" spans="2:6" ht="17.25" thickBot="1">
      <c r="B5" s="81" t="s">
        <v>89</v>
      </c>
      <c r="C5" s="150"/>
      <c r="D5" s="150"/>
      <c r="E5" s="150"/>
      <c r="F5" s="150"/>
    </row>
    <row r="6" spans="2:6" ht="17.25" thickBot="1">
      <c r="B6" s="83" t="s">
        <v>49</v>
      </c>
      <c r="C6" s="84">
        <v>1996</v>
      </c>
      <c r="D6" s="85">
        <v>0.534</v>
      </c>
      <c r="E6" s="86">
        <v>8156.1</v>
      </c>
      <c r="F6" s="87">
        <v>47.5</v>
      </c>
    </row>
    <row r="7" spans="2:6" ht="17.25" thickBot="1">
      <c r="B7" s="83" t="s">
        <v>50</v>
      </c>
      <c r="C7" s="84">
        <v>1739</v>
      </c>
      <c r="D7" s="85">
        <v>0.466</v>
      </c>
      <c r="E7" s="86">
        <v>9015.5</v>
      </c>
      <c r="F7" s="87">
        <v>52.5</v>
      </c>
    </row>
    <row r="8" spans="2:6" ht="17.25" thickBot="1">
      <c r="B8" s="82" t="s">
        <v>90</v>
      </c>
      <c r="C8" s="84">
        <v>3735</v>
      </c>
      <c r="D8" s="85">
        <v>1</v>
      </c>
      <c r="E8" s="86">
        <v>17171.6</v>
      </c>
      <c r="F8" s="87">
        <v>100</v>
      </c>
    </row>
    <row r="10" ht="17.25" thickBot="1"/>
    <row r="11" spans="2:7" ht="16.5">
      <c r="B11" s="80" t="s">
        <v>85</v>
      </c>
      <c r="C11" s="161" t="s">
        <v>91</v>
      </c>
      <c r="D11" s="161" t="s">
        <v>86</v>
      </c>
      <c r="E11" s="161" t="s">
        <v>92</v>
      </c>
      <c r="F11" s="161" t="s">
        <v>88</v>
      </c>
      <c r="G11" s="161" t="s">
        <v>92</v>
      </c>
    </row>
    <row r="12" spans="2:7" ht="17.25" thickBot="1">
      <c r="B12" s="88" t="s">
        <v>93</v>
      </c>
      <c r="C12" s="167"/>
      <c r="D12" s="167"/>
      <c r="E12" s="167"/>
      <c r="F12" s="167"/>
      <c r="G12" s="167"/>
    </row>
    <row r="13" spans="2:7" ht="18" thickBot="1" thickTop="1">
      <c r="B13" s="149" t="s">
        <v>0</v>
      </c>
      <c r="C13" s="89" t="s">
        <v>49</v>
      </c>
      <c r="D13" s="90">
        <v>337</v>
      </c>
      <c r="E13" s="87">
        <v>9</v>
      </c>
      <c r="F13" s="87">
        <v>945.5</v>
      </c>
      <c r="G13" s="87">
        <v>5.5</v>
      </c>
    </row>
    <row r="14" spans="2:7" ht="17.25" thickBot="1">
      <c r="B14" s="150"/>
      <c r="C14" s="89" t="s">
        <v>50</v>
      </c>
      <c r="D14" s="90">
        <v>91</v>
      </c>
      <c r="E14" s="87">
        <v>2.5</v>
      </c>
      <c r="F14" s="87">
        <v>327.1</v>
      </c>
      <c r="G14" s="87">
        <v>1.9</v>
      </c>
    </row>
    <row r="15" spans="2:7" ht="17.25" thickBot="1">
      <c r="B15" s="151" t="s">
        <v>1</v>
      </c>
      <c r="C15" s="89" t="s">
        <v>49</v>
      </c>
      <c r="D15" s="84">
        <v>1296</v>
      </c>
      <c r="E15" s="87">
        <v>34.7</v>
      </c>
      <c r="F15" s="86">
        <v>5473.8</v>
      </c>
      <c r="G15" s="87">
        <v>31.8</v>
      </c>
    </row>
    <row r="16" spans="2:7" ht="17.25" thickBot="1">
      <c r="B16" s="150"/>
      <c r="C16" s="89" t="s">
        <v>50</v>
      </c>
      <c r="D16" s="84">
        <v>1035</v>
      </c>
      <c r="E16" s="87">
        <v>27.7</v>
      </c>
      <c r="F16" s="86">
        <v>5199.2</v>
      </c>
      <c r="G16" s="87">
        <v>30.3</v>
      </c>
    </row>
    <row r="17" spans="2:7" ht="17.25" thickBot="1">
      <c r="B17" s="151" t="s">
        <v>2</v>
      </c>
      <c r="C17" s="89" t="s">
        <v>49</v>
      </c>
      <c r="D17" s="90">
        <v>289</v>
      </c>
      <c r="E17" s="87">
        <v>7.7</v>
      </c>
      <c r="F17" s="86">
        <v>1366.7</v>
      </c>
      <c r="G17" s="87">
        <v>8</v>
      </c>
    </row>
    <row r="18" spans="2:7" ht="17.25" thickBot="1">
      <c r="B18" s="150"/>
      <c r="C18" s="89" t="s">
        <v>50</v>
      </c>
      <c r="D18" s="90">
        <v>511</v>
      </c>
      <c r="E18" s="87">
        <v>13.7</v>
      </c>
      <c r="F18" s="86">
        <v>2847.5</v>
      </c>
      <c r="G18" s="87">
        <v>16.6</v>
      </c>
    </row>
    <row r="19" spans="2:7" ht="17.25" thickBot="1">
      <c r="B19" s="151" t="s">
        <v>3</v>
      </c>
      <c r="C19" s="89" t="s">
        <v>49</v>
      </c>
      <c r="D19" s="90">
        <v>66</v>
      </c>
      <c r="E19" s="87">
        <v>1.8</v>
      </c>
      <c r="F19" s="87">
        <v>336.7</v>
      </c>
      <c r="G19" s="87">
        <v>2</v>
      </c>
    </row>
    <row r="20" spans="2:7" ht="17.25" thickBot="1">
      <c r="B20" s="150"/>
      <c r="C20" s="89" t="s">
        <v>50</v>
      </c>
      <c r="D20" s="90">
        <v>83</v>
      </c>
      <c r="E20" s="87">
        <v>2.2</v>
      </c>
      <c r="F20" s="87">
        <v>506.4</v>
      </c>
      <c r="G20" s="87">
        <v>2.9</v>
      </c>
    </row>
    <row r="21" spans="2:7" ht="17.25" thickBot="1">
      <c r="B21" s="151" t="s">
        <v>94</v>
      </c>
      <c r="C21" s="89" t="s">
        <v>49</v>
      </c>
      <c r="D21" s="90">
        <v>8</v>
      </c>
      <c r="E21" s="87">
        <v>0.2</v>
      </c>
      <c r="F21" s="87">
        <v>33.4</v>
      </c>
      <c r="G21" s="87">
        <v>0.2</v>
      </c>
    </row>
    <row r="22" spans="2:7" ht="17.25" thickBot="1">
      <c r="B22" s="150"/>
      <c r="C22" s="89" t="s">
        <v>50</v>
      </c>
      <c r="D22" s="90">
        <v>19</v>
      </c>
      <c r="E22" s="87">
        <v>0.5</v>
      </c>
      <c r="F22" s="87">
        <v>135.3</v>
      </c>
      <c r="G22" s="87">
        <v>0.8</v>
      </c>
    </row>
    <row r="23" spans="2:7" ht="17.25" thickBot="1">
      <c r="B23" s="169" t="s">
        <v>90</v>
      </c>
      <c r="C23" s="170"/>
      <c r="D23" s="84">
        <v>3735</v>
      </c>
      <c r="E23" s="87">
        <v>100</v>
      </c>
      <c r="F23" s="86">
        <v>17171.6</v>
      </c>
      <c r="G23" s="87">
        <v>100</v>
      </c>
    </row>
    <row r="26" ht="17.25" thickBot="1"/>
    <row r="27" spans="2:7" ht="16.5">
      <c r="B27" s="80" t="s">
        <v>85</v>
      </c>
      <c r="C27" s="161" t="s">
        <v>91</v>
      </c>
      <c r="D27" s="161" t="s">
        <v>86</v>
      </c>
      <c r="E27" s="161" t="s">
        <v>92</v>
      </c>
      <c r="F27" s="161" t="s">
        <v>88</v>
      </c>
      <c r="G27" s="161" t="s">
        <v>92</v>
      </c>
    </row>
    <row r="28" spans="2:7" ht="17.25" thickBot="1">
      <c r="B28" s="88" t="s">
        <v>95</v>
      </c>
      <c r="C28" s="167"/>
      <c r="D28" s="167"/>
      <c r="E28" s="167"/>
      <c r="F28" s="167"/>
      <c r="G28" s="167"/>
    </row>
    <row r="29" spans="2:7" ht="18" thickBot="1" thickTop="1">
      <c r="B29" s="168" t="s">
        <v>5</v>
      </c>
      <c r="C29" s="91" t="s">
        <v>49</v>
      </c>
      <c r="D29" s="84">
        <v>1163</v>
      </c>
      <c r="E29" s="90">
        <v>31.1</v>
      </c>
      <c r="F29" s="92">
        <v>4666.9</v>
      </c>
      <c r="G29" s="87">
        <v>27.2</v>
      </c>
    </row>
    <row r="30" spans="2:7" ht="17.25" thickBot="1">
      <c r="B30" s="162"/>
      <c r="C30" s="91" t="s">
        <v>50</v>
      </c>
      <c r="D30" s="90">
        <v>726</v>
      </c>
      <c r="E30" s="90">
        <v>19.4</v>
      </c>
      <c r="F30" s="92">
        <v>3767.1</v>
      </c>
      <c r="G30" s="87">
        <v>21.9</v>
      </c>
    </row>
    <row r="31" spans="2:7" ht="17.25" thickBot="1">
      <c r="B31" s="161" t="s">
        <v>6</v>
      </c>
      <c r="C31" s="91" t="s">
        <v>49</v>
      </c>
      <c r="D31" s="90">
        <v>448</v>
      </c>
      <c r="E31" s="87">
        <v>12</v>
      </c>
      <c r="F31" s="90">
        <v>1803.1</v>
      </c>
      <c r="G31" s="87">
        <v>10.5</v>
      </c>
    </row>
    <row r="32" spans="2:7" ht="17.25" thickBot="1">
      <c r="B32" s="162"/>
      <c r="C32" s="91" t="s">
        <v>50</v>
      </c>
      <c r="D32" s="90">
        <v>500</v>
      </c>
      <c r="E32" s="87">
        <v>13.4</v>
      </c>
      <c r="F32" s="90">
        <v>2439.3</v>
      </c>
      <c r="G32" s="87">
        <v>14.2</v>
      </c>
    </row>
    <row r="33" spans="2:7" ht="17.25" thickBot="1">
      <c r="B33" s="163" t="s">
        <v>7</v>
      </c>
      <c r="C33" s="91" t="s">
        <v>49</v>
      </c>
      <c r="D33" s="90">
        <v>308</v>
      </c>
      <c r="E33" s="87">
        <v>8.3</v>
      </c>
      <c r="F33" s="90">
        <v>1390.1</v>
      </c>
      <c r="G33" s="87">
        <v>8.1</v>
      </c>
    </row>
    <row r="34" spans="2:7" ht="17.25" thickBot="1">
      <c r="B34" s="164"/>
      <c r="C34" s="91" t="s">
        <v>50</v>
      </c>
      <c r="D34" s="90">
        <v>396</v>
      </c>
      <c r="E34" s="87">
        <v>10.6</v>
      </c>
      <c r="F34" s="90">
        <v>2101.56</v>
      </c>
      <c r="G34" s="87">
        <v>12.2</v>
      </c>
    </row>
    <row r="35" spans="2:7" ht="17.25" thickBot="1">
      <c r="B35" s="163" t="s">
        <v>8</v>
      </c>
      <c r="C35" s="91" t="s">
        <v>49</v>
      </c>
      <c r="D35" s="90">
        <v>67</v>
      </c>
      <c r="E35" s="87">
        <v>1.8</v>
      </c>
      <c r="F35" s="90">
        <v>270.2</v>
      </c>
      <c r="G35" s="87">
        <v>1.6</v>
      </c>
    </row>
    <row r="36" spans="2:7" ht="17.25" thickBot="1">
      <c r="B36" s="164"/>
      <c r="C36" s="91" t="s">
        <v>50</v>
      </c>
      <c r="D36" s="90">
        <v>101</v>
      </c>
      <c r="E36" s="87">
        <v>2.7</v>
      </c>
      <c r="F36" s="90">
        <v>626</v>
      </c>
      <c r="G36" s="87">
        <v>3.6</v>
      </c>
    </row>
    <row r="37" spans="2:7" ht="17.25" thickBot="1">
      <c r="B37" s="161" t="s">
        <v>94</v>
      </c>
      <c r="C37" s="91" t="s">
        <v>49</v>
      </c>
      <c r="D37" s="90">
        <v>10</v>
      </c>
      <c r="E37" s="87">
        <v>0.3</v>
      </c>
      <c r="F37" s="90">
        <v>25.8</v>
      </c>
      <c r="G37" s="87">
        <v>0.2</v>
      </c>
    </row>
    <row r="38" spans="2:7" ht="17.25" thickBot="1">
      <c r="B38" s="162"/>
      <c r="C38" s="91" t="s">
        <v>50</v>
      </c>
      <c r="D38" s="90">
        <v>16</v>
      </c>
      <c r="E38" s="87">
        <v>0.4</v>
      </c>
      <c r="F38" s="90">
        <v>81.5</v>
      </c>
      <c r="G38" s="87">
        <v>0.5</v>
      </c>
    </row>
    <row r="39" spans="2:7" ht="17.25" thickBot="1">
      <c r="B39" s="165" t="s">
        <v>90</v>
      </c>
      <c r="C39" s="166"/>
      <c r="D39" s="93">
        <v>3735</v>
      </c>
      <c r="E39" s="87">
        <v>100</v>
      </c>
      <c r="F39" s="86">
        <v>17171.6</v>
      </c>
      <c r="G39" s="87">
        <v>100</v>
      </c>
    </row>
  </sheetData>
  <sheetProtection/>
  <mergeCells count="26">
    <mergeCell ref="B29:B30"/>
    <mergeCell ref="B31:B32"/>
    <mergeCell ref="B33:B34"/>
    <mergeCell ref="B35:B36"/>
    <mergeCell ref="B37:B38"/>
    <mergeCell ref="B39:C39"/>
    <mergeCell ref="B23:C23"/>
    <mergeCell ref="C27:C28"/>
    <mergeCell ref="D27:D28"/>
    <mergeCell ref="E27:E28"/>
    <mergeCell ref="F27:F28"/>
    <mergeCell ref="G27:G28"/>
    <mergeCell ref="G11:G12"/>
    <mergeCell ref="B13:B14"/>
    <mergeCell ref="B15:B16"/>
    <mergeCell ref="B17:B18"/>
    <mergeCell ref="B19:B20"/>
    <mergeCell ref="B21:B22"/>
    <mergeCell ref="C4:C5"/>
    <mergeCell ref="D4:D5"/>
    <mergeCell ref="E4:E5"/>
    <mergeCell ref="F4:F5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7">
      <selection activeCell="D15" sqref="D15:D24"/>
    </sheetView>
  </sheetViews>
  <sheetFormatPr defaultColWidth="9.00390625" defaultRowHeight="16.5"/>
  <cols>
    <col min="1" max="1" width="10.50390625" style="0" customWidth="1"/>
    <col min="2" max="2" width="16.125" style="0" customWidth="1"/>
    <col min="3" max="7" width="12.75390625" style="0" customWidth="1"/>
  </cols>
  <sheetData>
    <row r="1" spans="1:7" ht="44.25" customHeight="1">
      <c r="A1" s="171" t="s">
        <v>82</v>
      </c>
      <c r="B1" s="172"/>
      <c r="C1" s="172"/>
      <c r="D1" s="172"/>
      <c r="E1" s="172"/>
      <c r="F1" s="172"/>
      <c r="G1" s="173"/>
    </row>
    <row r="2" spans="1:7" ht="22.5" customHeight="1">
      <c r="A2" s="174" t="s">
        <v>80</v>
      </c>
      <c r="B2" s="175"/>
      <c r="C2" s="175"/>
      <c r="D2" s="175"/>
      <c r="E2" s="175"/>
      <c r="F2" s="175"/>
      <c r="G2" s="176"/>
    </row>
    <row r="3" spans="1:8" ht="24" customHeight="1">
      <c r="A3" s="177" t="s">
        <v>84</v>
      </c>
      <c r="B3" s="178"/>
      <c r="C3" s="75" t="s">
        <v>67</v>
      </c>
      <c r="D3" s="75" t="s">
        <v>10</v>
      </c>
      <c r="E3" s="6" t="s">
        <v>68</v>
      </c>
      <c r="F3" s="77" t="s">
        <v>11</v>
      </c>
      <c r="G3" s="6" t="s">
        <v>68</v>
      </c>
      <c r="H3" s="1"/>
    </row>
    <row r="4" spans="1:7" ht="36.75" customHeight="1">
      <c r="A4" s="184" t="s">
        <v>20</v>
      </c>
      <c r="B4" s="185"/>
      <c r="C4" s="76"/>
      <c r="D4" s="78">
        <f>SUM(D5:D14)</f>
        <v>2980</v>
      </c>
      <c r="E4" s="78">
        <f>SUM(E5:E14)</f>
        <v>100</v>
      </c>
      <c r="F4" s="78">
        <f>SUM(F5:F14)</f>
        <v>15134.499999999998</v>
      </c>
      <c r="G4" s="78">
        <f>SUM(G5:G14)</f>
        <v>100</v>
      </c>
    </row>
    <row r="5" spans="1:7" ht="26.25" customHeight="1">
      <c r="A5" s="179" t="s">
        <v>15</v>
      </c>
      <c r="B5" s="182" t="s">
        <v>0</v>
      </c>
      <c r="C5" s="6" t="s">
        <v>64</v>
      </c>
      <c r="D5" s="79">
        <v>252</v>
      </c>
      <c r="E5" s="79">
        <v>8.5</v>
      </c>
      <c r="F5" s="79">
        <v>939.9</v>
      </c>
      <c r="G5" s="79">
        <v>6.2</v>
      </c>
    </row>
    <row r="6" spans="1:7" ht="24" customHeight="1">
      <c r="A6" s="180"/>
      <c r="B6" s="183"/>
      <c r="C6" s="6" t="s">
        <v>65</v>
      </c>
      <c r="D6" s="79">
        <v>76</v>
      </c>
      <c r="E6" s="79">
        <v>2.6</v>
      </c>
      <c r="F6" s="79">
        <v>314.5</v>
      </c>
      <c r="G6" s="79">
        <v>2.1</v>
      </c>
    </row>
    <row r="7" spans="1:7" ht="24" customHeight="1">
      <c r="A7" s="180"/>
      <c r="B7" s="182" t="s">
        <v>1</v>
      </c>
      <c r="C7" s="6" t="s">
        <v>64</v>
      </c>
      <c r="D7" s="79">
        <v>991</v>
      </c>
      <c r="E7" s="79">
        <v>33.2</v>
      </c>
      <c r="F7" s="79">
        <v>4640.9</v>
      </c>
      <c r="G7" s="79">
        <v>30.7</v>
      </c>
    </row>
    <row r="8" spans="1:7" ht="26.25" customHeight="1">
      <c r="A8" s="180"/>
      <c r="B8" s="183"/>
      <c r="C8" s="6" t="s">
        <v>65</v>
      </c>
      <c r="D8" s="79">
        <v>854</v>
      </c>
      <c r="E8" s="79">
        <v>28.6</v>
      </c>
      <c r="F8" s="79">
        <v>4649.8</v>
      </c>
      <c r="G8" s="79">
        <v>30.7</v>
      </c>
    </row>
    <row r="9" spans="1:7" ht="26.25" customHeight="1">
      <c r="A9" s="180"/>
      <c r="B9" s="182" t="s">
        <v>2</v>
      </c>
      <c r="C9" s="6" t="s">
        <v>64</v>
      </c>
      <c r="D9" s="79">
        <v>228</v>
      </c>
      <c r="E9" s="79">
        <v>7.7</v>
      </c>
      <c r="F9" s="79">
        <v>1137.4</v>
      </c>
      <c r="G9" s="79">
        <v>7.5</v>
      </c>
    </row>
    <row r="10" spans="1:7" ht="26.25" customHeight="1">
      <c r="A10" s="180"/>
      <c r="B10" s="183"/>
      <c r="C10" s="6" t="s">
        <v>65</v>
      </c>
      <c r="D10" s="79">
        <v>434</v>
      </c>
      <c r="E10" s="79">
        <v>14.6</v>
      </c>
      <c r="F10" s="79">
        <v>2603.2</v>
      </c>
      <c r="G10" s="79">
        <v>17.2</v>
      </c>
    </row>
    <row r="11" spans="1:7" ht="26.25" customHeight="1">
      <c r="A11" s="180"/>
      <c r="B11" s="182" t="s">
        <v>3</v>
      </c>
      <c r="C11" s="6" t="s">
        <v>64</v>
      </c>
      <c r="D11" s="79">
        <v>49</v>
      </c>
      <c r="E11" s="79">
        <v>1.6</v>
      </c>
      <c r="F11" s="79">
        <v>263.7</v>
      </c>
      <c r="G11" s="79">
        <v>1.7</v>
      </c>
    </row>
    <row r="12" spans="1:7" ht="26.25" customHeight="1">
      <c r="A12" s="180"/>
      <c r="B12" s="183"/>
      <c r="C12" s="6" t="s">
        <v>65</v>
      </c>
      <c r="D12" s="79">
        <v>75</v>
      </c>
      <c r="E12" s="79">
        <v>2.5</v>
      </c>
      <c r="F12" s="79">
        <v>452</v>
      </c>
      <c r="G12" s="79">
        <v>3</v>
      </c>
    </row>
    <row r="13" spans="1:7" ht="26.25" customHeight="1">
      <c r="A13" s="180"/>
      <c r="B13" s="182" t="s">
        <v>77</v>
      </c>
      <c r="C13" s="6" t="s">
        <v>64</v>
      </c>
      <c r="D13" s="79">
        <v>5</v>
      </c>
      <c r="E13" s="79">
        <v>0.2</v>
      </c>
      <c r="F13" s="79">
        <v>37</v>
      </c>
      <c r="G13" s="79">
        <v>0.3</v>
      </c>
    </row>
    <row r="14" spans="1:7" ht="26.25" customHeight="1">
      <c r="A14" s="181"/>
      <c r="B14" s="183"/>
      <c r="C14" s="6" t="s">
        <v>65</v>
      </c>
      <c r="D14" s="79">
        <v>16</v>
      </c>
      <c r="E14" s="79">
        <v>0.5</v>
      </c>
      <c r="F14" s="79">
        <v>96.1</v>
      </c>
      <c r="G14" s="79">
        <v>0.6</v>
      </c>
    </row>
    <row r="15" spans="1:7" ht="26.25" customHeight="1">
      <c r="A15" s="179" t="s">
        <v>16</v>
      </c>
      <c r="B15" s="182" t="s">
        <v>5</v>
      </c>
      <c r="C15" s="6" t="s">
        <v>64</v>
      </c>
      <c r="D15" s="78">
        <v>898</v>
      </c>
      <c r="E15" s="78">
        <v>30.1</v>
      </c>
      <c r="F15" s="78">
        <v>4155.2</v>
      </c>
      <c r="G15" s="78">
        <v>27.5</v>
      </c>
    </row>
    <row r="16" spans="1:7" ht="26.25" customHeight="1">
      <c r="A16" s="180"/>
      <c r="B16" s="183"/>
      <c r="C16" s="6" t="s">
        <v>65</v>
      </c>
      <c r="D16" s="78">
        <v>586</v>
      </c>
      <c r="E16" s="78">
        <v>19.7</v>
      </c>
      <c r="F16" s="78">
        <v>3184.3</v>
      </c>
      <c r="G16" s="78">
        <v>21</v>
      </c>
    </row>
    <row r="17" spans="1:7" ht="26.25" customHeight="1">
      <c r="A17" s="180"/>
      <c r="B17" s="182" t="s">
        <v>6</v>
      </c>
      <c r="C17" s="6" t="s">
        <v>64</v>
      </c>
      <c r="D17" s="78">
        <v>335</v>
      </c>
      <c r="E17" s="78">
        <v>11.2</v>
      </c>
      <c r="F17" s="78">
        <v>1485.3</v>
      </c>
      <c r="G17" s="78">
        <v>9.8</v>
      </c>
    </row>
    <row r="18" spans="1:7" ht="26.25" customHeight="1">
      <c r="A18" s="180"/>
      <c r="B18" s="183"/>
      <c r="C18" s="6" t="s">
        <v>65</v>
      </c>
      <c r="D18" s="78">
        <v>408</v>
      </c>
      <c r="E18" s="78">
        <v>13.7</v>
      </c>
      <c r="F18" s="78">
        <v>2214.3</v>
      </c>
      <c r="G18" s="78">
        <v>14.6</v>
      </c>
    </row>
    <row r="19" spans="1:7" ht="26.25" customHeight="1">
      <c r="A19" s="180"/>
      <c r="B19" s="182" t="s">
        <v>7</v>
      </c>
      <c r="C19" s="6" t="s">
        <v>64</v>
      </c>
      <c r="D19" s="78">
        <v>228</v>
      </c>
      <c r="E19" s="78">
        <v>7.7</v>
      </c>
      <c r="F19" s="78">
        <v>1124.1</v>
      </c>
      <c r="G19" s="78">
        <v>7.4</v>
      </c>
    </row>
    <row r="20" spans="1:7" ht="26.25" customHeight="1">
      <c r="A20" s="180"/>
      <c r="B20" s="183"/>
      <c r="C20" s="6" t="s">
        <v>65</v>
      </c>
      <c r="D20" s="78">
        <v>352</v>
      </c>
      <c r="E20" s="78">
        <v>11.8</v>
      </c>
      <c r="F20" s="78">
        <v>2059.4</v>
      </c>
      <c r="G20" s="78">
        <v>13.6</v>
      </c>
    </row>
    <row r="21" spans="1:7" ht="26.25" customHeight="1">
      <c r="A21" s="180"/>
      <c r="B21" s="182" t="s">
        <v>8</v>
      </c>
      <c r="C21" s="6" t="s">
        <v>64</v>
      </c>
      <c r="D21" s="78">
        <v>45</v>
      </c>
      <c r="E21" s="78">
        <v>1.5</v>
      </c>
      <c r="F21" s="78">
        <v>204.4</v>
      </c>
      <c r="G21" s="78">
        <v>1.4</v>
      </c>
    </row>
    <row r="22" spans="1:7" ht="26.25" customHeight="1">
      <c r="A22" s="180"/>
      <c r="B22" s="183"/>
      <c r="C22" s="6" t="s">
        <v>65</v>
      </c>
      <c r="D22" s="78">
        <v>79</v>
      </c>
      <c r="E22" s="78">
        <v>2.7</v>
      </c>
      <c r="F22" s="78">
        <v>522.1</v>
      </c>
      <c r="G22" s="78">
        <v>3.4</v>
      </c>
    </row>
    <row r="23" spans="1:7" ht="26.25" customHeight="1">
      <c r="A23" s="180"/>
      <c r="B23" s="182" t="s">
        <v>77</v>
      </c>
      <c r="C23" s="6" t="s">
        <v>64</v>
      </c>
      <c r="D23" s="78">
        <v>19</v>
      </c>
      <c r="E23" s="78">
        <v>0.6</v>
      </c>
      <c r="F23" s="78">
        <v>49.9</v>
      </c>
      <c r="G23" s="78">
        <v>0.4</v>
      </c>
    </row>
    <row r="24" spans="1:7" ht="26.25" customHeight="1">
      <c r="A24" s="181"/>
      <c r="B24" s="183"/>
      <c r="C24" s="6" t="s">
        <v>65</v>
      </c>
      <c r="D24" s="78">
        <v>30</v>
      </c>
      <c r="E24" s="78">
        <v>1</v>
      </c>
      <c r="F24" s="78">
        <v>135.5</v>
      </c>
      <c r="G24" s="78">
        <v>0.9</v>
      </c>
    </row>
    <row r="25" spans="1:7" ht="26.25" customHeight="1">
      <c r="A25" s="72" t="s">
        <v>63</v>
      </c>
      <c r="B25" s="73"/>
      <c r="C25" s="73"/>
      <c r="D25" s="73"/>
      <c r="E25" s="73"/>
      <c r="F25" s="73"/>
      <c r="G25" s="74"/>
    </row>
    <row r="26" ht="16.5">
      <c r="E26" s="32"/>
    </row>
  </sheetData>
  <sheetProtection/>
  <mergeCells count="16">
    <mergeCell ref="A5:A14"/>
    <mergeCell ref="B5:B6"/>
    <mergeCell ref="B7:B8"/>
    <mergeCell ref="B9:B10"/>
    <mergeCell ref="B11:B12"/>
    <mergeCell ref="B13:B14"/>
    <mergeCell ref="A1:G1"/>
    <mergeCell ref="A2:G2"/>
    <mergeCell ref="A3:B3"/>
    <mergeCell ref="A15:A24"/>
    <mergeCell ref="B15:B16"/>
    <mergeCell ref="B17:B18"/>
    <mergeCell ref="B19:B20"/>
    <mergeCell ref="B21:B22"/>
    <mergeCell ref="B23:B24"/>
    <mergeCell ref="A4:B4"/>
  </mergeCell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0">
      <selection activeCell="A1" sqref="A1:G1"/>
    </sheetView>
  </sheetViews>
  <sheetFormatPr defaultColWidth="9.00390625" defaultRowHeight="16.5"/>
  <cols>
    <col min="1" max="1" width="13.00390625" style="0" customWidth="1"/>
    <col min="2" max="2" width="9.375" style="0" customWidth="1"/>
    <col min="3" max="7" width="15.75390625" style="0" customWidth="1"/>
  </cols>
  <sheetData>
    <row r="1" spans="1:7" ht="44.25" customHeight="1">
      <c r="A1" s="171" t="s">
        <v>82</v>
      </c>
      <c r="B1" s="172"/>
      <c r="C1" s="172"/>
      <c r="D1" s="172"/>
      <c r="E1" s="172"/>
      <c r="F1" s="172"/>
      <c r="G1" s="173"/>
    </row>
    <row r="2" spans="1:7" ht="22.5" customHeight="1">
      <c r="A2" s="174" t="s">
        <v>79</v>
      </c>
      <c r="B2" s="175"/>
      <c r="C2" s="175"/>
      <c r="D2" s="175"/>
      <c r="E2" s="175"/>
      <c r="F2" s="175"/>
      <c r="G2" s="176"/>
    </row>
    <row r="3" spans="1:8" ht="24" customHeight="1">
      <c r="A3" s="177" t="s">
        <v>83</v>
      </c>
      <c r="B3" s="178"/>
      <c r="C3" s="75" t="s">
        <v>74</v>
      </c>
      <c r="D3" s="75" t="s">
        <v>75</v>
      </c>
      <c r="E3" s="6" t="s">
        <v>68</v>
      </c>
      <c r="F3" s="77" t="s">
        <v>76</v>
      </c>
      <c r="G3" s="6" t="s">
        <v>68</v>
      </c>
      <c r="H3" s="1"/>
    </row>
    <row r="4" spans="1:7" ht="36.75" customHeight="1">
      <c r="A4" s="184" t="s">
        <v>20</v>
      </c>
      <c r="B4" s="185"/>
      <c r="C4" s="76"/>
      <c r="D4" s="61">
        <f>SUM(D5:D14)</f>
        <v>3814</v>
      </c>
      <c r="E4" s="61">
        <f>SUM(E5:E14)</f>
        <v>99.99999999999997</v>
      </c>
      <c r="F4" s="61">
        <f>SUM(F5:F14)</f>
        <v>20889.799999999996</v>
      </c>
      <c r="G4" s="61">
        <f>SUM(G5:G14)</f>
        <v>100</v>
      </c>
    </row>
    <row r="5" spans="1:7" ht="26.25" customHeight="1">
      <c r="A5" s="179" t="s">
        <v>15</v>
      </c>
      <c r="B5" s="182" t="s">
        <v>0</v>
      </c>
      <c r="C5" s="6" t="s">
        <v>73</v>
      </c>
      <c r="D5" s="61">
        <v>327</v>
      </c>
      <c r="E5" s="61">
        <v>8.6</v>
      </c>
      <c r="F5" s="61">
        <v>1138.2</v>
      </c>
      <c r="G5" s="61">
        <v>5.5</v>
      </c>
    </row>
    <row r="6" spans="1:7" ht="24" customHeight="1">
      <c r="A6" s="180"/>
      <c r="B6" s="183"/>
      <c r="C6" s="6" t="s">
        <v>72</v>
      </c>
      <c r="D6" s="61">
        <v>130</v>
      </c>
      <c r="E6" s="61">
        <v>3.4</v>
      </c>
      <c r="F6" s="61">
        <v>506.5</v>
      </c>
      <c r="G6" s="61">
        <v>2.4</v>
      </c>
    </row>
    <row r="7" spans="1:7" ht="24" customHeight="1">
      <c r="A7" s="180"/>
      <c r="B7" s="182" t="s">
        <v>1</v>
      </c>
      <c r="C7" s="6" t="s">
        <v>73</v>
      </c>
      <c r="D7" s="61">
        <v>1289</v>
      </c>
      <c r="E7" s="61">
        <v>33.8</v>
      </c>
      <c r="F7" s="61">
        <v>6709.9</v>
      </c>
      <c r="G7" s="61">
        <v>32.1</v>
      </c>
    </row>
    <row r="8" spans="1:7" ht="26.25" customHeight="1">
      <c r="A8" s="180"/>
      <c r="B8" s="183"/>
      <c r="C8" s="6" t="s">
        <v>72</v>
      </c>
      <c r="D8" s="61">
        <v>1083</v>
      </c>
      <c r="E8" s="61">
        <v>28.4</v>
      </c>
      <c r="F8" s="61">
        <v>6301.2</v>
      </c>
      <c r="G8" s="61">
        <v>30.2</v>
      </c>
    </row>
    <row r="9" spans="1:7" ht="26.25" customHeight="1">
      <c r="A9" s="180"/>
      <c r="B9" s="182" t="s">
        <v>2</v>
      </c>
      <c r="C9" s="6" t="s">
        <v>73</v>
      </c>
      <c r="D9" s="61">
        <v>289</v>
      </c>
      <c r="E9" s="61">
        <v>7.6</v>
      </c>
      <c r="F9" s="61">
        <v>1615.3</v>
      </c>
      <c r="G9" s="61">
        <v>7.7</v>
      </c>
    </row>
    <row r="10" spans="1:7" ht="26.25" customHeight="1">
      <c r="A10" s="180"/>
      <c r="B10" s="183"/>
      <c r="C10" s="6" t="s">
        <v>72</v>
      </c>
      <c r="D10" s="61">
        <v>539</v>
      </c>
      <c r="E10" s="61">
        <v>14.1</v>
      </c>
      <c r="F10" s="61">
        <v>3539.6</v>
      </c>
      <c r="G10" s="61">
        <v>17</v>
      </c>
    </row>
    <row r="11" spans="1:7" ht="26.25" customHeight="1">
      <c r="A11" s="180"/>
      <c r="B11" s="182" t="s">
        <v>3</v>
      </c>
      <c r="C11" s="6" t="s">
        <v>73</v>
      </c>
      <c r="D11" s="61">
        <v>57</v>
      </c>
      <c r="E11" s="61">
        <v>1.5</v>
      </c>
      <c r="F11" s="61">
        <v>341.5</v>
      </c>
      <c r="G11" s="61">
        <v>1.6</v>
      </c>
    </row>
    <row r="12" spans="1:7" ht="26.25" customHeight="1">
      <c r="A12" s="180"/>
      <c r="B12" s="183"/>
      <c r="C12" s="6" t="s">
        <v>72</v>
      </c>
      <c r="D12" s="61">
        <v>81</v>
      </c>
      <c r="E12" s="61">
        <v>2.1</v>
      </c>
      <c r="F12" s="61">
        <v>590.6</v>
      </c>
      <c r="G12" s="61">
        <v>2.8</v>
      </c>
    </row>
    <row r="13" spans="1:7" ht="26.25" customHeight="1">
      <c r="A13" s="180"/>
      <c r="B13" s="182" t="s">
        <v>77</v>
      </c>
      <c r="C13" s="6" t="s">
        <v>73</v>
      </c>
      <c r="D13" s="61">
        <v>4</v>
      </c>
      <c r="E13" s="61">
        <v>0.1</v>
      </c>
      <c r="F13" s="61">
        <v>35.3</v>
      </c>
      <c r="G13" s="61">
        <v>0.2</v>
      </c>
    </row>
    <row r="14" spans="1:7" ht="26.25" customHeight="1">
      <c r="A14" s="181"/>
      <c r="B14" s="183"/>
      <c r="C14" s="6" t="s">
        <v>72</v>
      </c>
      <c r="D14" s="61">
        <v>15</v>
      </c>
      <c r="E14" s="61">
        <v>0.4</v>
      </c>
      <c r="F14" s="61">
        <v>111.7</v>
      </c>
      <c r="G14" s="61">
        <v>0.5</v>
      </c>
    </row>
    <row r="15" spans="1:7" ht="26.25" customHeight="1">
      <c r="A15" s="179" t="s">
        <v>16</v>
      </c>
      <c r="B15" s="182" t="s">
        <v>5</v>
      </c>
      <c r="C15" s="6" t="s">
        <v>73</v>
      </c>
      <c r="D15" s="61">
        <v>1128</v>
      </c>
      <c r="E15" s="61">
        <v>29.6</v>
      </c>
      <c r="F15" s="61">
        <v>5402.3</v>
      </c>
      <c r="G15" s="61">
        <v>25.9</v>
      </c>
    </row>
    <row r="16" spans="1:7" ht="26.25" customHeight="1">
      <c r="A16" s="180"/>
      <c r="B16" s="183"/>
      <c r="C16" s="6" t="s">
        <v>72</v>
      </c>
      <c r="D16" s="61">
        <v>708</v>
      </c>
      <c r="E16" s="61">
        <v>18.6</v>
      </c>
      <c r="F16" s="61">
        <v>4058.6</v>
      </c>
      <c r="G16" s="61">
        <v>19.4</v>
      </c>
    </row>
    <row r="17" spans="1:7" ht="26.25" customHeight="1">
      <c r="A17" s="180"/>
      <c r="B17" s="182" t="s">
        <v>6</v>
      </c>
      <c r="C17" s="6" t="s">
        <v>73</v>
      </c>
      <c r="D17" s="61">
        <v>429</v>
      </c>
      <c r="E17" s="61">
        <v>11.2</v>
      </c>
      <c r="F17" s="61">
        <v>2255.4</v>
      </c>
      <c r="G17" s="61">
        <v>10.8</v>
      </c>
    </row>
    <row r="18" spans="1:7" ht="26.25" customHeight="1">
      <c r="A18" s="180"/>
      <c r="B18" s="183"/>
      <c r="C18" s="6" t="s">
        <v>72</v>
      </c>
      <c r="D18" s="61">
        <v>543</v>
      </c>
      <c r="E18" s="61">
        <v>14.2</v>
      </c>
      <c r="F18" s="61">
        <v>3324.8</v>
      </c>
      <c r="G18" s="61">
        <v>15.9</v>
      </c>
    </row>
    <row r="19" spans="1:7" ht="26.25" customHeight="1">
      <c r="A19" s="180"/>
      <c r="B19" s="182" t="s">
        <v>7</v>
      </c>
      <c r="C19" s="6" t="s">
        <v>73</v>
      </c>
      <c r="D19" s="61">
        <v>343</v>
      </c>
      <c r="E19" s="61">
        <v>9</v>
      </c>
      <c r="F19" s="61">
        <v>1805.4</v>
      </c>
      <c r="G19" s="61">
        <v>8.6</v>
      </c>
    </row>
    <row r="20" spans="1:7" ht="26.25" customHeight="1">
      <c r="A20" s="180"/>
      <c r="B20" s="183"/>
      <c r="C20" s="6" t="s">
        <v>72</v>
      </c>
      <c r="D20" s="61">
        <v>475</v>
      </c>
      <c r="E20" s="61">
        <v>12.5</v>
      </c>
      <c r="F20" s="61">
        <v>2905.5</v>
      </c>
      <c r="G20" s="61">
        <v>13.9</v>
      </c>
    </row>
    <row r="21" spans="1:7" ht="26.25" customHeight="1">
      <c r="A21" s="180"/>
      <c r="B21" s="182" t="s">
        <v>8</v>
      </c>
      <c r="C21" s="6" t="s">
        <v>73</v>
      </c>
      <c r="D21" s="61">
        <v>62</v>
      </c>
      <c r="E21" s="61">
        <v>1.6</v>
      </c>
      <c r="F21" s="61">
        <v>365.3</v>
      </c>
      <c r="G21" s="61">
        <v>1.7</v>
      </c>
    </row>
    <row r="22" spans="1:7" ht="26.25" customHeight="1">
      <c r="A22" s="180"/>
      <c r="B22" s="183"/>
      <c r="C22" s="6" t="s">
        <v>72</v>
      </c>
      <c r="D22" s="61">
        <v>121</v>
      </c>
      <c r="E22" s="61">
        <v>3.2</v>
      </c>
      <c r="F22" s="61">
        <v>748.8</v>
      </c>
      <c r="G22" s="61">
        <v>3.6</v>
      </c>
    </row>
    <row r="23" spans="1:7" ht="26.25" customHeight="1">
      <c r="A23" s="180"/>
      <c r="B23" s="182" t="s">
        <v>78</v>
      </c>
      <c r="C23" s="6" t="s">
        <v>73</v>
      </c>
      <c r="D23" s="61">
        <v>4</v>
      </c>
      <c r="E23" s="61">
        <v>0.1</v>
      </c>
      <c r="F23" s="61">
        <v>11.8</v>
      </c>
      <c r="G23" s="61">
        <v>0.1</v>
      </c>
    </row>
    <row r="24" spans="1:7" ht="26.25" customHeight="1">
      <c r="A24" s="181"/>
      <c r="B24" s="183"/>
      <c r="C24" s="6" t="s">
        <v>72</v>
      </c>
      <c r="D24" s="61">
        <v>1</v>
      </c>
      <c r="E24" s="61">
        <v>0</v>
      </c>
      <c r="F24" s="61">
        <v>11.9</v>
      </c>
      <c r="G24" s="61">
        <v>0.1</v>
      </c>
    </row>
    <row r="25" spans="1:7" ht="26.25" customHeight="1">
      <c r="A25" s="72" t="s">
        <v>63</v>
      </c>
      <c r="B25" s="73"/>
      <c r="C25" s="73"/>
      <c r="D25" s="73"/>
      <c r="E25" s="73"/>
      <c r="F25" s="73"/>
      <c r="G25" s="74"/>
    </row>
    <row r="26" ht="16.5">
      <c r="E26" s="32"/>
    </row>
  </sheetData>
  <sheetProtection/>
  <mergeCells count="16">
    <mergeCell ref="B19:B20"/>
    <mergeCell ref="B23:B24"/>
    <mergeCell ref="A15:A24"/>
    <mergeCell ref="A5:A14"/>
    <mergeCell ref="B21:B22"/>
    <mergeCell ref="B7:B8"/>
    <mergeCell ref="B9:B10"/>
    <mergeCell ref="B11:B12"/>
    <mergeCell ref="B13:B14"/>
    <mergeCell ref="A1:G1"/>
    <mergeCell ref="B15:B16"/>
    <mergeCell ref="B17:B18"/>
    <mergeCell ref="A4:B4"/>
    <mergeCell ref="B5:B6"/>
    <mergeCell ref="A2:G2"/>
    <mergeCell ref="A3:B3"/>
  </mergeCell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12.00390625" style="0" customWidth="1"/>
    <col min="3" max="7" width="8.25390625" style="0" bestFit="1" customWidth="1"/>
    <col min="8" max="8" width="9.50390625" style="0" customWidth="1"/>
    <col min="9" max="9" width="12.00390625" style="0" customWidth="1"/>
    <col min="10" max="10" width="8.25390625" style="0" bestFit="1" customWidth="1"/>
    <col min="11" max="11" width="9.25390625" style="0" customWidth="1"/>
    <col min="12" max="12" width="8.25390625" style="0" bestFit="1" customWidth="1"/>
  </cols>
  <sheetData>
    <row r="1" spans="1:12" ht="44.25" customHeight="1">
      <c r="A1" s="192" t="s">
        <v>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22.5" customHeight="1">
      <c r="A2" s="148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4" customHeight="1">
      <c r="A3" s="148" t="s">
        <v>9</v>
      </c>
      <c r="B3" s="148"/>
      <c r="C3" s="148" t="s">
        <v>10</v>
      </c>
      <c r="D3" s="148"/>
      <c r="E3" s="148"/>
      <c r="F3" s="148"/>
      <c r="G3" s="148"/>
      <c r="H3" s="148" t="s">
        <v>11</v>
      </c>
      <c r="I3" s="148"/>
      <c r="J3" s="148"/>
      <c r="K3" s="148"/>
      <c r="L3" s="148"/>
    </row>
    <row r="4" spans="1:13" ht="24" customHeight="1">
      <c r="A4" s="148"/>
      <c r="B4" s="148"/>
      <c r="C4" s="56" t="s">
        <v>12</v>
      </c>
      <c r="D4" s="56" t="s">
        <v>13</v>
      </c>
      <c r="E4" s="6" t="s">
        <v>68</v>
      </c>
      <c r="F4" s="56" t="s">
        <v>14</v>
      </c>
      <c r="G4" s="6" t="s">
        <v>68</v>
      </c>
      <c r="H4" s="56" t="s">
        <v>12</v>
      </c>
      <c r="I4" s="56" t="s">
        <v>13</v>
      </c>
      <c r="J4" s="6" t="s">
        <v>68</v>
      </c>
      <c r="K4" s="56" t="s">
        <v>14</v>
      </c>
      <c r="L4" s="6" t="s">
        <v>68</v>
      </c>
      <c r="M4" s="1"/>
    </row>
    <row r="5" spans="1:12" ht="36.75" customHeight="1">
      <c r="A5" s="184" t="s">
        <v>20</v>
      </c>
      <c r="B5" s="185"/>
      <c r="C5" s="58">
        <f>D5+F5</f>
        <v>3106</v>
      </c>
      <c r="D5" s="61">
        <f>SUM(D6:D10)</f>
        <v>1609</v>
      </c>
      <c r="E5" s="61"/>
      <c r="F5" s="61">
        <f>SUM(F6:F10)</f>
        <v>1497</v>
      </c>
      <c r="G5" s="66"/>
      <c r="H5" s="69">
        <f>I5+K5</f>
        <v>19451.6</v>
      </c>
      <c r="I5" s="58">
        <f>SUM(I6:I10)</f>
        <v>9320.199999999999</v>
      </c>
      <c r="J5" s="68">
        <f>I5/H5</f>
        <v>0.4791482448744576</v>
      </c>
      <c r="K5" s="58">
        <f>SUM(K6:K10)</f>
        <v>10131.4</v>
      </c>
      <c r="L5" s="66">
        <f>K5/H5</f>
        <v>0.5208517551255424</v>
      </c>
    </row>
    <row r="6" spans="1:12" ht="24" customHeight="1">
      <c r="A6" s="186" t="s">
        <v>15</v>
      </c>
      <c r="B6" s="6" t="s">
        <v>0</v>
      </c>
      <c r="C6" s="58">
        <f>D6+F6</f>
        <v>335</v>
      </c>
      <c r="D6" s="61">
        <v>239</v>
      </c>
      <c r="E6" s="65">
        <f>D6/$C$5</f>
        <v>0.07694784288473921</v>
      </c>
      <c r="F6" s="59">
        <v>96</v>
      </c>
      <c r="G6" s="66">
        <f>F6/$C$5</f>
        <v>0.030907920154539602</v>
      </c>
      <c r="H6" s="69">
        <f>I6+K6</f>
        <v>1448.3999999999999</v>
      </c>
      <c r="I6" s="69">
        <v>1029.1</v>
      </c>
      <c r="J6" s="66">
        <f>I6/$H$5</f>
        <v>0.05290567356926937</v>
      </c>
      <c r="K6" s="70">
        <v>419.3</v>
      </c>
      <c r="L6" s="66">
        <f>K6/$H$5</f>
        <v>0.02155606736720887</v>
      </c>
    </row>
    <row r="7" spans="1:12" ht="26.25" customHeight="1">
      <c r="A7" s="187"/>
      <c r="B7" s="6" t="s">
        <v>1</v>
      </c>
      <c r="C7" s="58">
        <f aca="true" t="shared" si="0" ref="C7:C14">D7+F7</f>
        <v>1956</v>
      </c>
      <c r="D7" s="59">
        <v>1076</v>
      </c>
      <c r="E7" s="65">
        <f aca="true" t="shared" si="1" ref="E7:E14">D7/$C$5</f>
        <v>0.34642627173213136</v>
      </c>
      <c r="F7" s="59">
        <v>880</v>
      </c>
      <c r="G7" s="66">
        <f aca="true" t="shared" si="2" ref="G7:G14">F7/$C$5</f>
        <v>0.28332260141661303</v>
      </c>
      <c r="H7" s="69">
        <f aca="true" t="shared" si="3" ref="H7:H14">I7+K7</f>
        <v>12263.099999999999</v>
      </c>
      <c r="I7" s="69">
        <v>6421.4</v>
      </c>
      <c r="J7" s="66">
        <f aca="true" t="shared" si="4" ref="J7:J14">I7/$H$5</f>
        <v>0.3301219436961484</v>
      </c>
      <c r="K7" s="70">
        <v>5841.7</v>
      </c>
      <c r="L7" s="66">
        <f aca="true" t="shared" si="5" ref="L7:L14">K7/$H$5</f>
        <v>0.30031976803964716</v>
      </c>
    </row>
    <row r="8" spans="1:12" ht="26.25" customHeight="1">
      <c r="A8" s="187"/>
      <c r="B8" s="6" t="s">
        <v>2</v>
      </c>
      <c r="C8" s="58">
        <f t="shared" si="0"/>
        <v>675</v>
      </c>
      <c r="D8" s="59">
        <v>244</v>
      </c>
      <c r="E8" s="65">
        <f t="shared" si="1"/>
        <v>0.07855763039278815</v>
      </c>
      <c r="F8" s="59">
        <v>431</v>
      </c>
      <c r="G8" s="66">
        <f t="shared" si="2"/>
        <v>0.1387636831938184</v>
      </c>
      <c r="H8" s="69">
        <f t="shared" si="3"/>
        <v>4756.700000000001</v>
      </c>
      <c r="I8" s="69">
        <v>1532.9</v>
      </c>
      <c r="J8" s="66">
        <f t="shared" si="4"/>
        <v>0.07880585658763291</v>
      </c>
      <c r="K8" s="70">
        <v>3223.8</v>
      </c>
      <c r="L8" s="66">
        <f t="shared" si="5"/>
        <v>0.1657344382981349</v>
      </c>
    </row>
    <row r="9" spans="1:12" ht="26.25" customHeight="1">
      <c r="A9" s="187"/>
      <c r="B9" s="6" t="s">
        <v>3</v>
      </c>
      <c r="C9" s="58">
        <f t="shared" si="0"/>
        <v>120</v>
      </c>
      <c r="D9" s="59">
        <v>45</v>
      </c>
      <c r="E9" s="65">
        <f t="shared" si="1"/>
        <v>0.014488087572440437</v>
      </c>
      <c r="F9" s="59">
        <v>75</v>
      </c>
      <c r="G9" s="66">
        <f t="shared" si="2"/>
        <v>0.02414681262073406</v>
      </c>
      <c r="H9" s="69">
        <f t="shared" si="3"/>
        <v>845.9000000000001</v>
      </c>
      <c r="I9" s="69">
        <v>303.8</v>
      </c>
      <c r="J9" s="66">
        <f t="shared" si="4"/>
        <v>0.015618252483086226</v>
      </c>
      <c r="K9" s="70">
        <v>542.1</v>
      </c>
      <c r="L9" s="66">
        <f t="shared" si="5"/>
        <v>0.027869172715869136</v>
      </c>
    </row>
    <row r="10" spans="1:12" ht="26.25" customHeight="1">
      <c r="A10" s="187"/>
      <c r="B10" s="6" t="s">
        <v>4</v>
      </c>
      <c r="C10" s="58">
        <f t="shared" si="0"/>
        <v>20</v>
      </c>
      <c r="D10" s="61">
        <v>5</v>
      </c>
      <c r="E10" s="65">
        <f t="shared" si="1"/>
        <v>0.0016097875080489374</v>
      </c>
      <c r="F10" s="59">
        <v>15</v>
      </c>
      <c r="G10" s="66">
        <f t="shared" si="2"/>
        <v>0.004829362524146813</v>
      </c>
      <c r="H10" s="69">
        <f t="shared" si="3"/>
        <v>137.5</v>
      </c>
      <c r="I10" s="69">
        <v>33</v>
      </c>
      <c r="J10" s="66">
        <f t="shared" si="4"/>
        <v>0.0016965185383207553</v>
      </c>
      <c r="K10" s="71">
        <v>104.5</v>
      </c>
      <c r="L10" s="66">
        <f t="shared" si="5"/>
        <v>0.0053723087046823916</v>
      </c>
    </row>
    <row r="11" spans="1:12" ht="26.25" customHeight="1">
      <c r="A11" s="186" t="s">
        <v>16</v>
      </c>
      <c r="B11" s="6" t="s">
        <v>5</v>
      </c>
      <c r="C11" s="58">
        <f t="shared" si="0"/>
        <v>1551</v>
      </c>
      <c r="D11" s="59">
        <v>947</v>
      </c>
      <c r="E11" s="65">
        <f t="shared" si="1"/>
        <v>0.3048937540244688</v>
      </c>
      <c r="F11" s="59">
        <v>604</v>
      </c>
      <c r="G11" s="66">
        <f t="shared" si="2"/>
        <v>0.19446233097231166</v>
      </c>
      <c r="H11" s="69">
        <f t="shared" si="3"/>
        <v>9128.1</v>
      </c>
      <c r="I11" s="69">
        <v>5313</v>
      </c>
      <c r="J11" s="66">
        <f t="shared" si="4"/>
        <v>0.2731394846696416</v>
      </c>
      <c r="K11" s="71">
        <v>3815.1</v>
      </c>
      <c r="L11" s="66">
        <f t="shared" si="5"/>
        <v>0.19613296592568222</v>
      </c>
    </row>
    <row r="12" spans="1:12" ht="26.25" customHeight="1">
      <c r="A12" s="188"/>
      <c r="B12" s="6" t="s">
        <v>6</v>
      </c>
      <c r="C12" s="58">
        <f t="shared" si="0"/>
        <v>786</v>
      </c>
      <c r="D12" s="59">
        <v>357</v>
      </c>
      <c r="E12" s="65">
        <f t="shared" si="1"/>
        <v>0.11493882807469415</v>
      </c>
      <c r="F12" s="59">
        <v>429</v>
      </c>
      <c r="G12" s="66">
        <f t="shared" si="2"/>
        <v>0.13811976819059885</v>
      </c>
      <c r="H12" s="69">
        <f t="shared" si="3"/>
        <v>4969.700000000001</v>
      </c>
      <c r="I12" s="69">
        <v>2060.9</v>
      </c>
      <c r="J12" s="66">
        <f t="shared" si="4"/>
        <v>0.105950153200765</v>
      </c>
      <c r="K12" s="70">
        <v>2908.8</v>
      </c>
      <c r="L12" s="66">
        <f t="shared" si="5"/>
        <v>0.14954039770507313</v>
      </c>
    </row>
    <row r="13" spans="1:12" ht="26.25" customHeight="1">
      <c r="A13" s="188"/>
      <c r="B13" s="6" t="s">
        <v>7</v>
      </c>
      <c r="C13" s="58">
        <f t="shared" si="0"/>
        <v>630</v>
      </c>
      <c r="D13" s="61">
        <v>258</v>
      </c>
      <c r="E13" s="65">
        <f t="shared" si="1"/>
        <v>0.08306503541532517</v>
      </c>
      <c r="F13" s="59">
        <v>372</v>
      </c>
      <c r="G13" s="66">
        <f t="shared" si="2"/>
        <v>0.11976819059884096</v>
      </c>
      <c r="H13" s="69">
        <f t="shared" si="3"/>
        <v>4329.6</v>
      </c>
      <c r="I13" s="69">
        <v>1636.8</v>
      </c>
      <c r="J13" s="66">
        <f t="shared" si="4"/>
        <v>0.08414731950070946</v>
      </c>
      <c r="K13" s="70">
        <v>2692.8</v>
      </c>
      <c r="L13" s="66">
        <f t="shared" si="5"/>
        <v>0.13843591272697364</v>
      </c>
    </row>
    <row r="14" spans="1:12" ht="26.25" customHeight="1">
      <c r="A14" s="188"/>
      <c r="B14" s="6" t="s">
        <v>8</v>
      </c>
      <c r="C14" s="58">
        <f t="shared" si="0"/>
        <v>139</v>
      </c>
      <c r="D14" s="59">
        <v>47</v>
      </c>
      <c r="E14" s="65">
        <f t="shared" si="1"/>
        <v>0.015132002575660013</v>
      </c>
      <c r="F14" s="59">
        <v>92</v>
      </c>
      <c r="G14" s="66">
        <f t="shared" si="2"/>
        <v>0.02962009014810045</v>
      </c>
      <c r="H14" s="69">
        <f t="shared" si="3"/>
        <v>1024.2</v>
      </c>
      <c r="I14" s="69">
        <v>309.5</v>
      </c>
      <c r="J14" s="66">
        <f t="shared" si="4"/>
        <v>0.01591128750334163</v>
      </c>
      <c r="K14" s="70">
        <v>714.7</v>
      </c>
      <c r="L14" s="66">
        <f t="shared" si="5"/>
        <v>0.03674247876781345</v>
      </c>
    </row>
    <row r="15" spans="1:12" ht="26.25" customHeight="1">
      <c r="A15" s="189" t="s">
        <v>63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1"/>
    </row>
    <row r="16" spans="5:11" ht="16.5">
      <c r="E16" s="32"/>
      <c r="K16" s="20"/>
    </row>
  </sheetData>
  <sheetProtection/>
  <mergeCells count="9">
    <mergeCell ref="A6:A10"/>
    <mergeCell ref="A11:A14"/>
    <mergeCell ref="A15:L15"/>
    <mergeCell ref="A1:L1"/>
    <mergeCell ref="A2:L2"/>
    <mergeCell ref="A3:B4"/>
    <mergeCell ref="C3:G3"/>
    <mergeCell ref="H3:L3"/>
    <mergeCell ref="A5:B5"/>
  </mergeCell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12.75390625" style="0" customWidth="1"/>
    <col min="3" max="7" width="8.25390625" style="0" bestFit="1" customWidth="1"/>
    <col min="8" max="8" width="9.50390625" style="0" customWidth="1"/>
    <col min="9" max="9" width="12.00390625" style="0" customWidth="1"/>
    <col min="10" max="10" width="8.25390625" style="0" bestFit="1" customWidth="1"/>
    <col min="11" max="11" width="9.25390625" style="0" customWidth="1"/>
    <col min="12" max="12" width="8.25390625" style="0" bestFit="1" customWidth="1"/>
  </cols>
  <sheetData>
    <row r="1" spans="1:12" ht="44.25" customHeight="1">
      <c r="A1" s="192" t="s">
        <v>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22.5" customHeight="1">
      <c r="A2" s="148" t="s">
        <v>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4" customHeight="1">
      <c r="A3" s="148" t="s">
        <v>9</v>
      </c>
      <c r="B3" s="148"/>
      <c r="C3" s="148" t="s">
        <v>10</v>
      </c>
      <c r="D3" s="148"/>
      <c r="E3" s="148"/>
      <c r="F3" s="148"/>
      <c r="G3" s="148"/>
      <c r="H3" s="148" t="s">
        <v>11</v>
      </c>
      <c r="I3" s="148"/>
      <c r="J3" s="148"/>
      <c r="K3" s="148"/>
      <c r="L3" s="148"/>
    </row>
    <row r="4" spans="1:13" ht="24" customHeight="1">
      <c r="A4" s="148"/>
      <c r="B4" s="148"/>
      <c r="C4" s="56" t="s">
        <v>12</v>
      </c>
      <c r="D4" s="56" t="s">
        <v>13</v>
      </c>
      <c r="E4" s="6" t="s">
        <v>68</v>
      </c>
      <c r="F4" s="56" t="s">
        <v>14</v>
      </c>
      <c r="G4" s="6" t="s">
        <v>68</v>
      </c>
      <c r="H4" s="56" t="s">
        <v>12</v>
      </c>
      <c r="I4" s="56" t="s">
        <v>13</v>
      </c>
      <c r="J4" s="6" t="s">
        <v>68</v>
      </c>
      <c r="K4" s="56" t="s">
        <v>14</v>
      </c>
      <c r="L4" s="6" t="s">
        <v>68</v>
      </c>
      <c r="M4" s="1"/>
    </row>
    <row r="5" spans="1:12" ht="36.75" customHeight="1">
      <c r="A5" s="184" t="s">
        <v>20</v>
      </c>
      <c r="B5" s="185"/>
      <c r="C5" s="57">
        <f>SUM(C6:C10)</f>
        <v>3376</v>
      </c>
      <c r="D5" s="57">
        <f>SUM(D6:D10)</f>
        <v>1797</v>
      </c>
      <c r="E5" s="67">
        <f>D5/C5</f>
        <v>0.5322867298578199</v>
      </c>
      <c r="F5" s="57">
        <f aca="true" t="shared" si="0" ref="F5:K5">SUM(F6:F10)</f>
        <v>1579</v>
      </c>
      <c r="G5" s="67">
        <f>F5/C5</f>
        <v>0.4677132701421801</v>
      </c>
      <c r="H5" s="57">
        <f t="shared" si="0"/>
        <v>17117.899999999998</v>
      </c>
      <c r="I5" s="57">
        <f t="shared" si="0"/>
        <v>8355</v>
      </c>
      <c r="J5" s="67">
        <f>I5/H5</f>
        <v>0.4880855712441363</v>
      </c>
      <c r="K5" s="57">
        <f t="shared" si="0"/>
        <v>8762.9</v>
      </c>
      <c r="L5" s="67">
        <f>K5/H5</f>
        <v>0.5119144287558638</v>
      </c>
    </row>
    <row r="6" spans="1:12" ht="24" customHeight="1">
      <c r="A6" s="186" t="s">
        <v>15</v>
      </c>
      <c r="B6" s="6" t="s">
        <v>0</v>
      </c>
      <c r="C6" s="58">
        <f>D6+F6</f>
        <v>403</v>
      </c>
      <c r="D6" s="59">
        <v>308</v>
      </c>
      <c r="E6" s="65">
        <f>D6/$C$5</f>
        <v>0.09123222748815166</v>
      </c>
      <c r="F6" s="59">
        <v>95</v>
      </c>
      <c r="G6" s="66">
        <f>F6/$C$5</f>
        <v>0.028139810426540283</v>
      </c>
      <c r="H6" s="58">
        <f>I6+K6</f>
        <v>1288.8</v>
      </c>
      <c r="I6" s="59">
        <v>976.1</v>
      </c>
      <c r="J6" s="65">
        <f>I6/$H$5</f>
        <v>0.05702218145917432</v>
      </c>
      <c r="K6" s="60">
        <v>312.7</v>
      </c>
      <c r="L6" s="66">
        <f>K6/$H$5</f>
        <v>0.018267427663440028</v>
      </c>
    </row>
    <row r="7" spans="1:12" ht="26.25" customHeight="1">
      <c r="A7" s="187"/>
      <c r="B7" s="6" t="s">
        <v>1</v>
      </c>
      <c r="C7" s="58">
        <f aca="true" t="shared" si="1" ref="C7:C14">D7+F7</f>
        <v>1999</v>
      </c>
      <c r="D7" s="61">
        <v>1128</v>
      </c>
      <c r="E7" s="65">
        <f aca="true" t="shared" si="2" ref="E7:E14">D7/$C$5</f>
        <v>0.3341232227488152</v>
      </c>
      <c r="F7" s="59">
        <v>871</v>
      </c>
      <c r="G7" s="66">
        <f aca="true" t="shared" si="3" ref="G7:G14">F7/$C$5</f>
        <v>0.25799763033175355</v>
      </c>
      <c r="H7" s="58">
        <f aca="true" t="shared" si="4" ref="H7:H14">I7+K7</f>
        <v>10154.400000000001</v>
      </c>
      <c r="I7" s="59">
        <v>5464.3</v>
      </c>
      <c r="J7" s="65">
        <f aca="true" t="shared" si="5" ref="J7:J14">I7/$H$5</f>
        <v>0.31921555798316387</v>
      </c>
      <c r="K7" s="59">
        <v>4690.1</v>
      </c>
      <c r="L7" s="66">
        <f aca="true" t="shared" si="6" ref="L7:L14">K7/$H$5</f>
        <v>0.2739880475992967</v>
      </c>
    </row>
    <row r="8" spans="1:12" ht="26.25" customHeight="1">
      <c r="A8" s="187"/>
      <c r="B8" s="6" t="s">
        <v>2</v>
      </c>
      <c r="C8" s="58">
        <f t="shared" si="1"/>
        <v>778</v>
      </c>
      <c r="D8" s="59">
        <v>289</v>
      </c>
      <c r="E8" s="65">
        <f t="shared" si="2"/>
        <v>0.0856042654028436</v>
      </c>
      <c r="F8" s="59">
        <v>489</v>
      </c>
      <c r="G8" s="66">
        <f t="shared" si="3"/>
        <v>0.14484597156398105</v>
      </c>
      <c r="H8" s="58">
        <f t="shared" si="4"/>
        <v>4632.4</v>
      </c>
      <c r="I8" s="60">
        <v>1541.2</v>
      </c>
      <c r="J8" s="65">
        <f t="shared" si="5"/>
        <v>0.09003440842626725</v>
      </c>
      <c r="K8" s="60">
        <v>3091.2</v>
      </c>
      <c r="L8" s="66">
        <f t="shared" si="6"/>
        <v>0.18058289860321652</v>
      </c>
    </row>
    <row r="9" spans="1:12" ht="26.25" customHeight="1">
      <c r="A9" s="187"/>
      <c r="B9" s="6" t="s">
        <v>3</v>
      </c>
      <c r="C9" s="58">
        <f t="shared" si="1"/>
        <v>169</v>
      </c>
      <c r="D9" s="59">
        <v>64</v>
      </c>
      <c r="E9" s="65">
        <f t="shared" si="2"/>
        <v>0.018957345971563982</v>
      </c>
      <c r="F9" s="59">
        <v>105</v>
      </c>
      <c r="G9" s="66">
        <f t="shared" si="3"/>
        <v>0.031101895734597155</v>
      </c>
      <c r="H9" s="58">
        <f t="shared" si="4"/>
        <v>896.1999999999999</v>
      </c>
      <c r="I9" s="59">
        <v>343.4</v>
      </c>
      <c r="J9" s="65">
        <f t="shared" si="5"/>
        <v>0.020060871952751216</v>
      </c>
      <c r="K9">
        <v>552.8</v>
      </c>
      <c r="L9" s="66">
        <f t="shared" si="6"/>
        <v>0.03229368088375326</v>
      </c>
    </row>
    <row r="10" spans="1:12" ht="26.25" customHeight="1">
      <c r="A10" s="187"/>
      <c r="B10" s="6" t="s">
        <v>4</v>
      </c>
      <c r="C10" s="58">
        <f t="shared" si="1"/>
        <v>27</v>
      </c>
      <c r="D10" s="59">
        <v>8</v>
      </c>
      <c r="E10" s="65">
        <f t="shared" si="2"/>
        <v>0.002369668246445498</v>
      </c>
      <c r="F10" s="59">
        <v>19</v>
      </c>
      <c r="G10" s="66">
        <f t="shared" si="3"/>
        <v>0.005627962085308057</v>
      </c>
      <c r="H10" s="58">
        <f t="shared" si="4"/>
        <v>146.1</v>
      </c>
      <c r="I10" s="59">
        <v>30</v>
      </c>
      <c r="J10" s="65">
        <f t="shared" si="5"/>
        <v>0.0017525514227796637</v>
      </c>
      <c r="K10" s="60">
        <v>116.1</v>
      </c>
      <c r="L10" s="66">
        <f t="shared" si="6"/>
        <v>0.006782374006157298</v>
      </c>
    </row>
    <row r="11" spans="1:12" ht="26.25" customHeight="1">
      <c r="A11" s="186" t="s">
        <v>16</v>
      </c>
      <c r="B11" s="6" t="s">
        <v>5</v>
      </c>
      <c r="C11" s="58">
        <f t="shared" si="1"/>
        <v>1684</v>
      </c>
      <c r="D11" s="61">
        <v>1089</v>
      </c>
      <c r="E11" s="68">
        <f t="shared" si="2"/>
        <v>0.32257109004739337</v>
      </c>
      <c r="F11" s="59">
        <v>595</v>
      </c>
      <c r="G11" s="62">
        <f t="shared" si="3"/>
        <v>0.1762440758293839</v>
      </c>
      <c r="H11" s="58">
        <f t="shared" si="4"/>
        <v>7624.1</v>
      </c>
      <c r="I11" s="58">
        <v>4744.8</v>
      </c>
      <c r="J11" s="65">
        <f t="shared" si="5"/>
        <v>0.27718353302683163</v>
      </c>
      <c r="K11" s="58">
        <v>2879.3</v>
      </c>
      <c r="L11" s="66">
        <f t="shared" si="6"/>
        <v>0.1682040437203162</v>
      </c>
    </row>
    <row r="12" spans="1:12" ht="26.25" customHeight="1">
      <c r="A12" s="188"/>
      <c r="B12" s="6" t="s">
        <v>6</v>
      </c>
      <c r="C12" s="58">
        <f t="shared" si="1"/>
        <v>897</v>
      </c>
      <c r="D12" s="59">
        <v>427</v>
      </c>
      <c r="E12" s="68">
        <f t="shared" si="2"/>
        <v>0.12648104265402843</v>
      </c>
      <c r="F12" s="59">
        <v>470</v>
      </c>
      <c r="G12" s="62">
        <f t="shared" si="3"/>
        <v>0.139218009478673</v>
      </c>
      <c r="H12" s="58">
        <f t="shared" si="4"/>
        <v>4874.799999999999</v>
      </c>
      <c r="I12" s="59">
        <v>2113.1</v>
      </c>
      <c r="J12" s="65">
        <f t="shared" si="5"/>
        <v>0.12344388038252357</v>
      </c>
      <c r="K12" s="59">
        <v>2761.7</v>
      </c>
      <c r="L12" s="66">
        <f t="shared" si="6"/>
        <v>0.16133404214301988</v>
      </c>
    </row>
    <row r="13" spans="1:12" ht="26.25" customHeight="1">
      <c r="A13" s="188"/>
      <c r="B13" s="6" t="s">
        <v>7</v>
      </c>
      <c r="C13" s="58">
        <f t="shared" si="1"/>
        <v>628</v>
      </c>
      <c r="D13" s="59">
        <v>242</v>
      </c>
      <c r="E13" s="68">
        <f t="shared" si="2"/>
        <v>0.07168246445497631</v>
      </c>
      <c r="F13" s="59">
        <v>386</v>
      </c>
      <c r="G13" s="62">
        <f t="shared" si="3"/>
        <v>0.11433649289099526</v>
      </c>
      <c r="H13" s="58">
        <f t="shared" si="4"/>
        <v>3571.3999999999996</v>
      </c>
      <c r="I13" s="59">
        <v>1269.3</v>
      </c>
      <c r="J13" s="65">
        <f t="shared" si="5"/>
        <v>0.07415045069780757</v>
      </c>
      <c r="K13" s="59">
        <v>2302.1</v>
      </c>
      <c r="L13" s="66">
        <f t="shared" si="6"/>
        <v>0.13448495434603544</v>
      </c>
    </row>
    <row r="14" spans="1:12" ht="26.25" customHeight="1">
      <c r="A14" s="188"/>
      <c r="B14" s="6" t="s">
        <v>8</v>
      </c>
      <c r="C14" s="58">
        <f t="shared" si="1"/>
        <v>167</v>
      </c>
      <c r="D14" s="59">
        <v>39</v>
      </c>
      <c r="E14" s="68">
        <f t="shared" si="2"/>
        <v>0.0115521327014218</v>
      </c>
      <c r="F14" s="59">
        <v>128</v>
      </c>
      <c r="G14" s="62">
        <f t="shared" si="3"/>
        <v>0.037914691943127965</v>
      </c>
      <c r="H14" s="58">
        <f t="shared" si="4"/>
        <v>1047.6</v>
      </c>
      <c r="I14" s="59">
        <v>227.8</v>
      </c>
      <c r="J14" s="65">
        <f t="shared" si="5"/>
        <v>0.01330770713697358</v>
      </c>
      <c r="K14" s="59">
        <v>819.8</v>
      </c>
      <c r="L14" s="66">
        <f t="shared" si="6"/>
        <v>0.047891388546492275</v>
      </c>
    </row>
    <row r="15" spans="1:12" ht="26.25" customHeight="1">
      <c r="A15" s="195" t="s">
        <v>63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3:11" ht="16.5">
      <c r="C16" s="20"/>
      <c r="E16" s="32"/>
      <c r="K16" s="20"/>
    </row>
  </sheetData>
  <sheetProtection/>
  <mergeCells count="9">
    <mergeCell ref="A6:A10"/>
    <mergeCell ref="A11:A14"/>
    <mergeCell ref="A15:L15"/>
    <mergeCell ref="A1:L1"/>
    <mergeCell ref="A2:L2"/>
    <mergeCell ref="A3:B4"/>
    <mergeCell ref="C3:G3"/>
    <mergeCell ref="H3:L3"/>
    <mergeCell ref="A5:B5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hychen2</cp:lastModifiedBy>
  <cp:lastPrinted>2023-06-16T02:15:05Z</cp:lastPrinted>
  <dcterms:created xsi:type="dcterms:W3CDTF">2008-07-15T03:22:40Z</dcterms:created>
  <dcterms:modified xsi:type="dcterms:W3CDTF">2023-06-16T02:15:11Z</dcterms:modified>
  <cp:category/>
  <cp:version/>
  <cp:contentType/>
  <cp:contentStatus/>
</cp:coreProperties>
</file>