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-經濟部所屬任免考試及甄試業務(~1110907)\other\01二科業務\公務及性別統計報表(統計處)\02性別統計報表(1科主辦-6月底前)\1130510-填報112年性別統計報表\03彙整填報資料\"/>
    </mc:Choice>
  </mc:AlternateContent>
  <xr:revisionPtr revIDLastSave="0" documentId="13_ncr:1_{F54F38F3-A501-4815-8B4D-FFA4986712BA}" xr6:coauthVersionLast="47" xr6:coauthVersionMax="47" xr10:uidLastSave="{00000000-0000-0000-0000-000000000000}"/>
  <bookViews>
    <workbookView xWindow="-108" yWindow="-108" windowWidth="23256" windowHeight="12576" tabRatio="500" firstSheet="1" activeTab="1" xr2:uid="{00000000-000D-0000-FFFF-FFFF00000000}"/>
  </bookViews>
  <sheets>
    <sheet name="各年度依時間序列" sheetId="1" r:id="rId1"/>
    <sheet name="112" sheetId="15" r:id="rId2"/>
    <sheet name="111" sheetId="14" r:id="rId3"/>
    <sheet name="110" sheetId="2" r:id="rId4"/>
    <sheet name="109" sheetId="3" r:id="rId5"/>
    <sheet name="108" sheetId="4" r:id="rId6"/>
    <sheet name="107" sheetId="5" r:id="rId7"/>
    <sheet name="106" sheetId="6" r:id="rId8"/>
    <sheet name="105" sheetId="7" r:id="rId9"/>
    <sheet name="104" sheetId="8" r:id="rId10"/>
    <sheet name="103年" sheetId="9" r:id="rId11"/>
    <sheet name="102年" sheetId="10" r:id="rId12"/>
    <sheet name="101年" sheetId="11" r:id="rId13"/>
    <sheet name="100年" sheetId="12" r:id="rId14"/>
    <sheet name="99年" sheetId="13" r:id="rId15"/>
  </sheets>
  <definedNames>
    <definedName name="\p" localSheetId="13">#REF!</definedName>
    <definedName name="\p" localSheetId="12">#REF!</definedName>
    <definedName name="\p" localSheetId="11">#REF!</definedName>
    <definedName name="\p" localSheetId="9">#REF!</definedName>
    <definedName name="\p" localSheetId="8">#REF!</definedName>
    <definedName name="\p" localSheetId="7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_PPAG" localSheetId="13">#REF!</definedName>
    <definedName name="_PPAG" localSheetId="12">#REF!</definedName>
    <definedName name="_PPAG" localSheetId="11">#REF!</definedName>
    <definedName name="_PPAG" localSheetId="9">#REF!</definedName>
    <definedName name="_PPAG" localSheetId="8">#REF!</definedName>
    <definedName name="_PPAG" localSheetId="7">#REF!</definedName>
    <definedName name="_PPAG" localSheetId="4">#REF!</definedName>
    <definedName name="_PPAG" localSheetId="3">#REF!</definedName>
    <definedName name="_PPAG" localSheetId="2">#REF!</definedName>
    <definedName name="_PPAG" localSheetId="1">#REF!</definedName>
    <definedName name="_PPAG" localSheetId="0">#REF!</definedName>
    <definedName name="_PPAG">#REF!</definedName>
    <definedName name="MSUP" localSheetId="8">#REF!</definedName>
    <definedName name="MSUP" localSheetId="7">#REF!</definedName>
    <definedName name="MSUP" localSheetId="4">#REF!</definedName>
    <definedName name="MSUP" localSheetId="3">#REF!</definedName>
    <definedName name="MSUP" localSheetId="2">#REF!</definedName>
    <definedName name="MSUP" localSheetId="1">#REF!</definedName>
    <definedName name="MSUP">#REF!</definedName>
    <definedName name="_xlnm.Print_Area" localSheetId="13">'100年'!$A$1:$E$18</definedName>
    <definedName name="_xlnm.Print_Area" localSheetId="12">'101年'!$A$1:$E$18</definedName>
    <definedName name="_xlnm.Print_Area" localSheetId="5">'108'!$A$1:$F$24</definedName>
    <definedName name="_xlnm.Print_Area" localSheetId="4">'109'!$A$1:$F$24</definedName>
    <definedName name="_xlnm.Print_Area" localSheetId="3">'110'!$A$1:$F$25</definedName>
    <definedName name="_xlnm.Print_Area" localSheetId="2">'111'!$A$1:$F$25</definedName>
    <definedName name="_xlnm.Print_Area" localSheetId="1">'112'!$A$1:$F$22</definedName>
    <definedName name="_xlnm.Print_Area" localSheetId="14">'99年'!$A$1:$E$18</definedName>
    <definedName name="_xlnm.Print_Area" localSheetId="0">各年度依時間序列!$A$1:$F$20</definedName>
    <definedName name="_xlnm.Print_Titles" localSheetId="10">'103年'!$4:$4</definedName>
    <definedName name="_xlnm.Print_Titles" localSheetId="9">'104'!$4:$4</definedName>
    <definedName name="_xlnm.Print_Titles" localSheetId="8">'105'!$4:$4</definedName>
    <definedName name="_xlnm.Print_Titles" localSheetId="7">'106'!$4:$4</definedName>
    <definedName name="_xlnm.Print_Titles" localSheetId="2">'111'!$4:$4</definedName>
    <definedName name="_xlnm.Print_Titles" localSheetId="1">'112'!$4:$4</definedName>
    <definedName name="倉庫" localSheetId="8">#REF!</definedName>
    <definedName name="倉庫" localSheetId="7">#REF!</definedName>
    <definedName name="倉庫" localSheetId="4">#REF!</definedName>
    <definedName name="倉庫" localSheetId="3">#REF!</definedName>
    <definedName name="倉庫" localSheetId="2">#REF!</definedName>
    <definedName name="倉庫" localSheetId="1">#REF!</definedName>
    <definedName name="倉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" i="15" l="1"/>
  <c r="D5" i="15"/>
  <c r="E5" i="15"/>
  <c r="B5" i="15"/>
  <c r="B18" i="15" l="1"/>
  <c r="F18" i="15" s="1"/>
  <c r="D18" i="15" l="1"/>
  <c r="F6" i="14"/>
  <c r="F7" i="14"/>
  <c r="F8" i="14"/>
  <c r="F9" i="14"/>
  <c r="D6" i="14"/>
  <c r="D7" i="14"/>
  <c r="D8" i="14"/>
  <c r="D9" i="14"/>
  <c r="D10" i="14"/>
  <c r="D11" i="14"/>
  <c r="C5" i="14"/>
  <c r="D5" i="14" s="1"/>
  <c r="F5" i="14"/>
  <c r="E5" i="14"/>
  <c r="B5" i="14"/>
  <c r="F24" i="14"/>
  <c r="D24" i="14"/>
  <c r="F23" i="14"/>
  <c r="B23" i="14"/>
  <c r="D23" i="14" s="1"/>
  <c r="F22" i="14"/>
  <c r="D22" i="14"/>
  <c r="F21" i="14"/>
  <c r="D21" i="14"/>
  <c r="F12" i="14" l="1"/>
  <c r="F13" i="14"/>
  <c r="F14" i="14"/>
  <c r="F16" i="14"/>
  <c r="F19" i="14"/>
  <c r="F11" i="14"/>
  <c r="F10" i="14"/>
  <c r="D17" i="13"/>
  <c r="B17" i="13"/>
  <c r="F17" i="13" s="1"/>
  <c r="B16" i="13"/>
  <c r="F16" i="13" s="1"/>
  <c r="D15" i="13"/>
  <c r="B15" i="13"/>
  <c r="F15" i="13" s="1"/>
  <c r="B14" i="13"/>
  <c r="F14" i="13" s="1"/>
  <c r="D13" i="13"/>
  <c r="B13" i="13"/>
  <c r="F13" i="13" s="1"/>
  <c r="B12" i="13"/>
  <c r="F12" i="13" s="1"/>
  <c r="D11" i="13"/>
  <c r="B11" i="13"/>
  <c r="F11" i="13" s="1"/>
  <c r="B10" i="13"/>
  <c r="F10" i="13" s="1"/>
  <c r="D9" i="13"/>
  <c r="B9" i="13"/>
  <c r="F9" i="13" s="1"/>
  <c r="B8" i="13"/>
  <c r="F8" i="13" s="1"/>
  <c r="D7" i="13"/>
  <c r="B7" i="13"/>
  <c r="F7" i="13" s="1"/>
  <c r="B6" i="13"/>
  <c r="F6" i="13" s="1"/>
  <c r="D5" i="13"/>
  <c r="B5" i="13"/>
  <c r="F5" i="13" s="1"/>
  <c r="E4" i="13"/>
  <c r="C4" i="13"/>
  <c r="B4" i="13"/>
  <c r="F17" i="12"/>
  <c r="D17" i="12"/>
  <c r="F16" i="12"/>
  <c r="D16" i="12"/>
  <c r="F15" i="12"/>
  <c r="D15" i="12"/>
  <c r="F14" i="12"/>
  <c r="D14" i="12"/>
  <c r="F13" i="12"/>
  <c r="D13" i="12"/>
  <c r="F12" i="12"/>
  <c r="D12" i="12"/>
  <c r="F11" i="12"/>
  <c r="D11" i="12"/>
  <c r="F10" i="12"/>
  <c r="D10" i="12"/>
  <c r="F9" i="12"/>
  <c r="D9" i="12"/>
  <c r="F8" i="12"/>
  <c r="D8" i="12"/>
  <c r="F7" i="12"/>
  <c r="D7" i="12"/>
  <c r="F6" i="12"/>
  <c r="D6" i="12"/>
  <c r="F5" i="12"/>
  <c r="D5" i="12"/>
  <c r="F4" i="12"/>
  <c r="D4" i="12"/>
  <c r="F17" i="11"/>
  <c r="D17" i="11"/>
  <c r="B17" i="11"/>
  <c r="F16" i="11"/>
  <c r="D16" i="11"/>
  <c r="B16" i="11"/>
  <c r="F15" i="11"/>
  <c r="D15" i="11"/>
  <c r="B15" i="11"/>
  <c r="F14" i="11"/>
  <c r="D14" i="11"/>
  <c r="B14" i="11"/>
  <c r="F13" i="11"/>
  <c r="D13" i="11"/>
  <c r="B13" i="11"/>
  <c r="F12" i="11"/>
  <c r="D12" i="11"/>
  <c r="F11" i="11"/>
  <c r="D11" i="11"/>
  <c r="F10" i="11"/>
  <c r="B10" i="11"/>
  <c r="D10" i="11" s="1"/>
  <c r="F9" i="11"/>
  <c r="D9" i="11"/>
  <c r="B8" i="11"/>
  <c r="F8" i="11" s="1"/>
  <c r="F7" i="11"/>
  <c r="D7" i="11"/>
  <c r="F6" i="11"/>
  <c r="D6" i="11"/>
  <c r="F5" i="11"/>
  <c r="D5" i="11"/>
  <c r="F4" i="11"/>
  <c r="D4" i="11"/>
  <c r="F18" i="10"/>
  <c r="D18" i="10"/>
  <c r="F17" i="10"/>
  <c r="D17" i="10"/>
  <c r="F16" i="10"/>
  <c r="D16" i="10"/>
  <c r="F15" i="10"/>
  <c r="D15" i="10"/>
  <c r="F14" i="10"/>
  <c r="D14" i="10"/>
  <c r="F12" i="10"/>
  <c r="D12" i="10"/>
  <c r="F11" i="10"/>
  <c r="D11" i="10"/>
  <c r="F10" i="10"/>
  <c r="D10" i="10"/>
  <c r="F9" i="10"/>
  <c r="D9" i="10"/>
  <c r="F8" i="10"/>
  <c r="D8" i="10"/>
  <c r="F7" i="10"/>
  <c r="D7" i="10"/>
  <c r="F6" i="10"/>
  <c r="D6" i="10"/>
  <c r="E5" i="10"/>
  <c r="C5" i="10"/>
  <c r="D5" i="10" s="1"/>
  <c r="B5" i="10"/>
  <c r="F23" i="9"/>
  <c r="D23" i="9"/>
  <c r="F22" i="9"/>
  <c r="D22" i="9"/>
  <c r="F21" i="9"/>
  <c r="D21" i="9"/>
  <c r="F20" i="9"/>
  <c r="D20" i="9"/>
  <c r="B19" i="9"/>
  <c r="B18" i="9"/>
  <c r="B17" i="9"/>
  <c r="F17" i="9" s="1"/>
  <c r="B16" i="9"/>
  <c r="B15" i="9"/>
  <c r="D15" i="9" s="1"/>
  <c r="B14" i="9"/>
  <c r="B13" i="9"/>
  <c r="F13" i="9" s="1"/>
  <c r="F12" i="9"/>
  <c r="D12" i="9"/>
  <c r="B11" i="9"/>
  <c r="F11" i="9" s="1"/>
  <c r="B10" i="9"/>
  <c r="D10" i="9" s="1"/>
  <c r="B9" i="9"/>
  <c r="F9" i="9" s="1"/>
  <c r="B8" i="9"/>
  <c r="D8" i="9" s="1"/>
  <c r="B7" i="9"/>
  <c r="F7" i="9" s="1"/>
  <c r="F6" i="9"/>
  <c r="D6" i="9"/>
  <c r="E5" i="9"/>
  <c r="C5" i="9"/>
  <c r="F23" i="8"/>
  <c r="D23" i="8"/>
  <c r="F22" i="8"/>
  <c r="D22" i="8"/>
  <c r="F21" i="8"/>
  <c r="D21" i="8"/>
  <c r="F20" i="8"/>
  <c r="D20" i="8"/>
  <c r="B19" i="8"/>
  <c r="B18" i="8"/>
  <c r="B17" i="8"/>
  <c r="B16" i="8"/>
  <c r="B15" i="8"/>
  <c r="B14" i="8"/>
  <c r="B13" i="8"/>
  <c r="F13" i="8" s="1"/>
  <c r="B12" i="8"/>
  <c r="D12" i="8" s="1"/>
  <c r="B11" i="8"/>
  <c r="F11" i="8" s="1"/>
  <c r="B10" i="8"/>
  <c r="D10" i="8" s="1"/>
  <c r="B9" i="8"/>
  <c r="F9" i="8" s="1"/>
  <c r="B8" i="8"/>
  <c r="D8" i="8" s="1"/>
  <c r="B7" i="8"/>
  <c r="F6" i="8"/>
  <c r="D6" i="8"/>
  <c r="E5" i="8"/>
  <c r="C5" i="8"/>
  <c r="F23" i="7"/>
  <c r="B23" i="7"/>
  <c r="D23" i="7" s="1"/>
  <c r="F22" i="7"/>
  <c r="B22" i="7"/>
  <c r="D22" i="7" s="1"/>
  <c r="B21" i="7"/>
  <c r="D21" i="7" s="1"/>
  <c r="F20" i="7"/>
  <c r="B20" i="7"/>
  <c r="D20" i="7" s="1"/>
  <c r="B19" i="7"/>
  <c r="B18" i="7"/>
  <c r="B17" i="7"/>
  <c r="D17" i="7" s="1"/>
  <c r="B16" i="7"/>
  <c r="F15" i="7"/>
  <c r="B15" i="7"/>
  <c r="D15" i="7" s="1"/>
  <c r="B14" i="7"/>
  <c r="D14" i="7" s="1"/>
  <c r="F13" i="7"/>
  <c r="B13" i="7"/>
  <c r="D13" i="7" s="1"/>
  <c r="F12" i="7"/>
  <c r="B12" i="7"/>
  <c r="D12" i="7" s="1"/>
  <c r="B11" i="7"/>
  <c r="D11" i="7" s="1"/>
  <c r="F10" i="7"/>
  <c r="B10" i="7"/>
  <c r="D10" i="7" s="1"/>
  <c r="F9" i="7"/>
  <c r="B9" i="7"/>
  <c r="D9" i="7" s="1"/>
  <c r="B8" i="7"/>
  <c r="D8" i="7" s="1"/>
  <c r="F7" i="7"/>
  <c r="B7" i="7"/>
  <c r="D7" i="7" s="1"/>
  <c r="F6" i="7"/>
  <c r="B6" i="7"/>
  <c r="D6" i="7" s="1"/>
  <c r="E5" i="7"/>
  <c r="C5" i="7"/>
  <c r="F23" i="6"/>
  <c r="B23" i="6"/>
  <c r="D23" i="6" s="1"/>
  <c r="B22" i="6"/>
  <c r="F22" i="6" s="1"/>
  <c r="F21" i="6"/>
  <c r="B21" i="6"/>
  <c r="D21" i="6" s="1"/>
  <c r="B20" i="6"/>
  <c r="F20" i="6" s="1"/>
  <c r="B19" i="6"/>
  <c r="B18" i="6"/>
  <c r="B17" i="6"/>
  <c r="D17" i="6" s="1"/>
  <c r="B16" i="6"/>
  <c r="F16" i="6" s="1"/>
  <c r="B15" i="6"/>
  <c r="D15" i="6" s="1"/>
  <c r="B14" i="6"/>
  <c r="F14" i="6" s="1"/>
  <c r="B13" i="6"/>
  <c r="D13" i="6" s="1"/>
  <c r="B12" i="6"/>
  <c r="F12" i="6" s="1"/>
  <c r="B11" i="6"/>
  <c r="D11" i="6" s="1"/>
  <c r="B10" i="6"/>
  <c r="F10" i="6" s="1"/>
  <c r="B9" i="6"/>
  <c r="D9" i="6" s="1"/>
  <c r="B8" i="6"/>
  <c r="F8" i="6" s="1"/>
  <c r="B7" i="6"/>
  <c r="D7" i="6" s="1"/>
  <c r="B6" i="6"/>
  <c r="F6" i="6" s="1"/>
  <c r="E5" i="6"/>
  <c r="C5" i="6"/>
  <c r="B23" i="5"/>
  <c r="D23" i="5" s="1"/>
  <c r="F22" i="5"/>
  <c r="B22" i="5"/>
  <c r="D22" i="5" s="1"/>
  <c r="F21" i="5"/>
  <c r="B21" i="5"/>
  <c r="D21" i="5" s="1"/>
  <c r="B20" i="5"/>
  <c r="D20" i="5" s="1"/>
  <c r="B19" i="5"/>
  <c r="B18" i="5"/>
  <c r="B17" i="5"/>
  <c r="F16" i="5"/>
  <c r="B16" i="5"/>
  <c r="D16" i="5" s="1"/>
  <c r="B15" i="5"/>
  <c r="B14" i="5"/>
  <c r="D14" i="5" s="1"/>
  <c r="B13" i="5"/>
  <c r="F13" i="5" s="1"/>
  <c r="B12" i="5"/>
  <c r="D12" i="5" s="1"/>
  <c r="B11" i="5"/>
  <c r="F11" i="5" s="1"/>
  <c r="B10" i="5"/>
  <c r="D10" i="5" s="1"/>
  <c r="B9" i="5"/>
  <c r="F9" i="5" s="1"/>
  <c r="B8" i="5"/>
  <c r="D8" i="5" s="1"/>
  <c r="B7" i="5"/>
  <c r="F7" i="5" s="1"/>
  <c r="B6" i="5"/>
  <c r="D6" i="5" s="1"/>
  <c r="E5" i="5"/>
  <c r="C5" i="5"/>
  <c r="B23" i="4"/>
  <c r="D23" i="4" s="1"/>
  <c r="B22" i="4"/>
  <c r="D22" i="4" s="1"/>
  <c r="F21" i="4"/>
  <c r="B21" i="4"/>
  <c r="D21" i="4" s="1"/>
  <c r="B20" i="4"/>
  <c r="D20" i="4" s="1"/>
  <c r="B19" i="4"/>
  <c r="B18" i="4"/>
  <c r="F18" i="4" s="1"/>
  <c r="B17" i="4"/>
  <c r="B16" i="4"/>
  <c r="B15" i="4"/>
  <c r="F14" i="4"/>
  <c r="B14" i="4"/>
  <c r="D14" i="4" s="1"/>
  <c r="F13" i="4"/>
  <c r="B13" i="4"/>
  <c r="D13" i="4" s="1"/>
  <c r="B12" i="4"/>
  <c r="D12" i="4" s="1"/>
  <c r="F11" i="4"/>
  <c r="B11" i="4"/>
  <c r="D11" i="4" s="1"/>
  <c r="F10" i="4"/>
  <c r="B10" i="4"/>
  <c r="D10" i="4" s="1"/>
  <c r="B9" i="4"/>
  <c r="D9" i="4" s="1"/>
  <c r="F8" i="4"/>
  <c r="B8" i="4"/>
  <c r="D8" i="4" s="1"/>
  <c r="F7" i="4"/>
  <c r="B7" i="4"/>
  <c r="D7" i="4" s="1"/>
  <c r="B6" i="4"/>
  <c r="D6" i="4" s="1"/>
  <c r="E5" i="4"/>
  <c r="C5" i="4"/>
  <c r="B15" i="1"/>
  <c r="F15" i="1" s="1"/>
  <c r="E14" i="1"/>
  <c r="F14" i="1" s="1"/>
  <c r="D14" i="1"/>
  <c r="E13" i="1"/>
  <c r="F13" i="1" s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F23" i="4" l="1"/>
  <c r="D8" i="11"/>
  <c r="D4" i="13"/>
  <c r="D6" i="13"/>
  <c r="D8" i="13"/>
  <c r="D10" i="13"/>
  <c r="D12" i="13"/>
  <c r="D14" i="13"/>
  <c r="D16" i="13"/>
  <c r="F6" i="4"/>
  <c r="F9" i="4"/>
  <c r="F12" i="4"/>
  <c r="F20" i="5"/>
  <c r="F23" i="5"/>
  <c r="D20" i="6"/>
  <c r="D22" i="6"/>
  <c r="F8" i="7"/>
  <c r="F11" i="7"/>
  <c r="F14" i="7"/>
  <c r="F17" i="7"/>
  <c r="F21" i="7"/>
  <c r="D13" i="9"/>
  <c r="F4" i="13"/>
  <c r="F20" i="4"/>
  <c r="F5" i="10"/>
  <c r="F22" i="4"/>
  <c r="D5" i="4"/>
  <c r="F6" i="5"/>
  <c r="F8" i="5"/>
  <c r="F10" i="5"/>
  <c r="F12" i="5"/>
  <c r="F14" i="5"/>
  <c r="F7" i="6"/>
  <c r="F9" i="6"/>
  <c r="F11" i="6"/>
  <c r="F13" i="6"/>
  <c r="F15" i="6"/>
  <c r="F17" i="6"/>
  <c r="F8" i="8"/>
  <c r="F10" i="8"/>
  <c r="F12" i="8"/>
  <c r="B5" i="9"/>
  <c r="F5" i="9" s="1"/>
  <c r="F8" i="9"/>
  <c r="F10" i="9"/>
  <c r="F15" i="9"/>
  <c r="D15" i="1"/>
  <c r="D7" i="5"/>
  <c r="D9" i="5"/>
  <c r="D11" i="5"/>
  <c r="D13" i="5"/>
  <c r="B5" i="6"/>
  <c r="D5" i="6" s="1"/>
  <c r="D6" i="6"/>
  <c r="D8" i="6"/>
  <c r="D10" i="6"/>
  <c r="D12" i="6"/>
  <c r="D14" i="6"/>
  <c r="D16" i="6"/>
  <c r="B5" i="8"/>
  <c r="D5" i="8" s="1"/>
  <c r="D9" i="8"/>
  <c r="D11" i="8"/>
  <c r="D13" i="8"/>
  <c r="D7" i="9"/>
  <c r="D9" i="9"/>
  <c r="D11" i="9"/>
  <c r="B5" i="4"/>
  <c r="F5" i="4" s="1"/>
  <c r="B5" i="7"/>
  <c r="F5" i="7" s="1"/>
  <c r="B5" i="5"/>
  <c r="D5" i="5" s="1"/>
  <c r="D5" i="7" l="1"/>
  <c r="F5" i="6"/>
  <c r="F5" i="8"/>
  <c r="F5" i="5"/>
  <c r="D5" i="9"/>
  <c r="C5" i="15"/>
</calcChain>
</file>

<file path=xl/sharedStrings.xml><?xml version="1.0" encoding="utf-8"?>
<sst xmlns="http://schemas.openxmlformats.org/spreadsheetml/2006/main" count="462" uniqueCount="112">
  <si>
    <t>單位(unit)：人(persons)；%</t>
  </si>
  <si>
    <t>製表日期:111年5月24日
(Date: 2022/5/24)</t>
  </si>
  <si>
    <t>年度(year)</t>
  </si>
  <si>
    <t xml:space="preserve">人數總計
Total </t>
  </si>
  <si>
    <t>男性(M)</t>
  </si>
  <si>
    <t>女性(F)</t>
  </si>
  <si>
    <t>人數(persons)</t>
  </si>
  <si>
    <t>百分比(Percentage)</t>
  </si>
  <si>
    <t>＝男性【C5】＋女性【E5】</t>
  </si>
  <si>
    <t>＝男性【C5】佔男女總計【B5】比例</t>
  </si>
  <si>
    <t>＝女性【E5】佔男女總計【B5】比例</t>
  </si>
  <si>
    <t>99年
(2000 year)</t>
  </si>
  <si>
    <t>100年
(2011 year)</t>
  </si>
  <si>
    <t>101年
(2012 year)</t>
  </si>
  <si>
    <t>102年
(2013 year)</t>
  </si>
  <si>
    <t>103年
(2014 year)</t>
  </si>
  <si>
    <t>104年
(2015 year)</t>
  </si>
  <si>
    <t>105年
(2016 year)</t>
  </si>
  <si>
    <t>106年
(2017 year）</t>
  </si>
  <si>
    <t>107年
(2018 year）</t>
  </si>
  <si>
    <t>108年
(2019 year）</t>
  </si>
  <si>
    <t>109年
(2020 year）</t>
  </si>
  <si>
    <t>110年
(2021 year）</t>
  </si>
  <si>
    <r>
      <rPr>
        <sz val="14"/>
        <rFont val="標楷體"/>
        <family val="4"/>
        <charset val="136"/>
      </rPr>
      <t>資料來源:經濟部人事處(Source: Department of Personnel,MOEA)</t>
    </r>
    <r>
      <rPr>
        <sz val="14"/>
        <rFont val="新細明體"/>
        <family val="1"/>
        <charset val="136"/>
      </rPr>
      <t>，</t>
    </r>
    <r>
      <rPr>
        <sz val="14"/>
        <rFont val="標楷體"/>
        <family val="4"/>
        <charset val="136"/>
      </rPr>
      <t>本表107年及108年不含事業機構</t>
    </r>
  </si>
  <si>
    <t xml:space="preserve">                                            民國110年(year)</t>
  </si>
  <si>
    <t>辦理機關
(Agency in charge)</t>
  </si>
  <si>
    <t>總計
Total</t>
  </si>
  <si>
    <t>男性
(Male)</t>
  </si>
  <si>
    <t>百分比
(Percentage)</t>
  </si>
  <si>
    <t>女性
(Female)</t>
  </si>
  <si>
    <r>
      <rPr>
        <sz val="14"/>
        <rFont val="標楷體"/>
        <family val="4"/>
        <charset val="136"/>
      </rPr>
      <t xml:space="preserve">本部
</t>
    </r>
    <r>
      <rPr>
        <sz val="12"/>
        <rFont val="標楷體"/>
        <family val="4"/>
        <charset val="136"/>
      </rPr>
      <t>(Ministry of Economic Affairs)</t>
    </r>
  </si>
  <si>
    <t>工業局
(Industrial Development Bureau,MOEA)</t>
  </si>
  <si>
    <t>國際貿易局
(Bureau of Foreign Trade,MOEA)</t>
  </si>
  <si>
    <t>智慧財產局
(Intellectual Property Office,MOEA)</t>
  </si>
  <si>
    <t>標準檢驗局
(Bureau of Standards, Metrology &amp; Inspection,MOEA)</t>
  </si>
  <si>
    <t>水利署
(Water Resources Agency,MOEA)</t>
  </si>
  <si>
    <t>加工出口區管理處
(Export Processing Zone Administration, MOEA)</t>
  </si>
  <si>
    <t>中小企業處
(Small and Medium Enterprise Administration,MOEA)</t>
  </si>
  <si>
    <t>礦務局
(Bureau of Mine,MOEA)</t>
  </si>
  <si>
    <t>中央地質調查所
(Central Geological Survey, MOEA)</t>
  </si>
  <si>
    <t>能源局
(Bureau of Energy,MOEA)</t>
  </si>
  <si>
    <t>投資審議委員會
(Investment Commission,MOEA)</t>
  </si>
  <si>
    <t>國營事業委員會
(State-owned Enterprise Commission,MOEA)</t>
  </si>
  <si>
    <t>貿易調查委員會
(International Trade Commission,MOEA)</t>
  </si>
  <si>
    <t>專業人員研究中心(Professional Training Center, Ministry of Economic Affairs )</t>
  </si>
  <si>
    <t>台糖公司
(Taiwan Sugar Corporation)</t>
  </si>
  <si>
    <t>台電公司
(Taiwan Power Company)</t>
  </si>
  <si>
    <t>中油公司
(CPC Corporation, Taiwan)</t>
  </si>
  <si>
    <t>台水公司
(Taiwan Water Corporation)</t>
  </si>
  <si>
    <t>資料來源:經濟部人事處(Source: Department of Personnel,MOEA)</t>
  </si>
  <si>
    <t>製表日期:110年5月21日
(Date: 2021/5/21)</t>
  </si>
  <si>
    <t xml:space="preserve">                                            民國109年(year)</t>
  </si>
  <si>
    <t>-</t>
  </si>
  <si>
    <t>製表日期:109年6月4日
(Date: 2020/6/4)</t>
  </si>
  <si>
    <t xml:space="preserve">                                            民國108年(year)</t>
  </si>
  <si>
    <t>製表日期:108年7月24日
(Date: 2019/7/24)</t>
  </si>
  <si>
    <t xml:space="preserve">                                            民國107年(year)</t>
  </si>
  <si>
    <t>製表日期:107年6月27日
(Date: 2018/6/27)</t>
  </si>
  <si>
    <t xml:space="preserve">                                            民國106年(year)</t>
  </si>
  <si>
    <t>製表日期:106年6月30日
(Date: 2017/6/30)</t>
  </si>
  <si>
    <t xml:space="preserve">                                            民國105年(year)</t>
  </si>
  <si>
    <t>製表日期:105年6月30日
(Date: 2016/6/30)</t>
  </si>
  <si>
    <t xml:space="preserve">                                            民國104年(year)</t>
  </si>
  <si>
    <t>製表日期:104年6月30日
(Date: 2015/6/30)</t>
  </si>
  <si>
    <t xml:space="preserve">                                            民國103年(year)</t>
  </si>
  <si>
    <t>製表日期:103年6月26日
(Date: 2014/6/26)</t>
  </si>
  <si>
    <t xml:space="preserve">                                            民國102年(year)</t>
  </si>
  <si>
    <r>
      <rPr>
        <sz val="14"/>
        <color rgb="FF000000"/>
        <rFont val="標楷體"/>
        <family val="4"/>
        <charset val="136"/>
      </rPr>
      <t xml:space="preserve">本部
</t>
    </r>
    <r>
      <rPr>
        <sz val="12"/>
        <color rgb="FF000000"/>
        <rFont val="標楷體"/>
        <family val="4"/>
        <charset val="136"/>
      </rPr>
      <t>(Ministry of Economic Affairs)</t>
    </r>
  </si>
  <si>
    <t>貿易局
(Bureau of Foreign Trade,MOEA)</t>
  </si>
  <si>
    <t>智慧局
(Intellectual Property Office,MOEA)</t>
  </si>
  <si>
    <t>標檢局
(Bureau of Standards, Metrology &amp; Inspection,MOEA)</t>
  </si>
  <si>
    <t>投審會
(Investment Commission,MOEA)</t>
  </si>
  <si>
    <t>漢翔公司
(Aerospace Industrial Development Corporation)</t>
  </si>
  <si>
    <t xml:space="preserve">                                            民國101年(year)</t>
  </si>
  <si>
    <t>單位(unit)：人(number)；%</t>
  </si>
  <si>
    <t>總計
(Total number of)</t>
  </si>
  <si>
    <t>男性
(F)</t>
  </si>
  <si>
    <t>女性
(M)</t>
  </si>
  <si>
    <t>工業局
(Industrial Development Bureau)</t>
  </si>
  <si>
    <t>貿易局
(The Bureau of Foreign Trade)</t>
  </si>
  <si>
    <t>智慧局
(Intellectual Property Office)</t>
  </si>
  <si>
    <t>標檢局
(Bureau of Standards, Metrology &amp; Inspection)</t>
  </si>
  <si>
    <t>水利署
(Water Resources Agency)</t>
  </si>
  <si>
    <t>投審會
(INVESTMENT COMMISSION)</t>
  </si>
  <si>
    <t>能源局
(Bureau of Energy)</t>
  </si>
  <si>
    <t>台電公司
(Taiwan power company)</t>
  </si>
  <si>
    <t>中油公司
(CPC CORPORATION, TAIWAN)</t>
  </si>
  <si>
    <t xml:space="preserve">                                            民國100年(year)</t>
  </si>
  <si>
    <t xml:space="preserve">                                            民國99年(year)</t>
  </si>
  <si>
    <t>111年
(2022 year）</t>
    <phoneticPr fontId="15" type="noConversion"/>
  </si>
  <si>
    <r>
      <t xml:space="preserve">本部
</t>
    </r>
    <r>
      <rPr>
        <sz val="12"/>
        <color theme="1"/>
        <rFont val="標楷體"/>
        <family val="4"/>
        <charset val="136"/>
      </rPr>
      <t>(Ministry of Economic Affairs)</t>
    </r>
  </si>
  <si>
    <t xml:space="preserve">                                            民國111年(year)</t>
    <phoneticPr fontId="15" type="noConversion"/>
  </si>
  <si>
    <t>製表日期:112年5月30日
(Date: 2023/5/30)</t>
    <phoneticPr fontId="15" type="noConversion"/>
  </si>
  <si>
    <r>
      <t xml:space="preserve">本部
</t>
    </r>
    <r>
      <rPr>
        <sz val="12"/>
        <rFont val="標楷體"/>
        <family val="4"/>
        <charset val="136"/>
      </rPr>
      <t>(Ministry of Economic Affairs)</t>
    </r>
  </si>
  <si>
    <t>製表日期:113年5月27日
(Date: 2024/5/27)</t>
    <phoneticPr fontId="15" type="noConversion"/>
  </si>
  <si>
    <t xml:space="preserve">                                            民國112年(year)</t>
    <phoneticPr fontId="15" type="noConversion"/>
  </si>
  <si>
    <t>加工出口區管理處
(Export Processing Zone Administration, MOEA)</t>
    <phoneticPr fontId="15" type="noConversion"/>
  </si>
  <si>
    <t>商業發展署
(Administration of Commerce, MOEA)</t>
    <phoneticPr fontId="15" type="noConversion"/>
  </si>
  <si>
    <t>產業發展署
(Industrial Development Administration,MOEA)</t>
    <phoneticPr fontId="25" type="noConversion"/>
  </si>
  <si>
    <r>
      <t xml:space="preserve">本部
</t>
    </r>
    <r>
      <rPr>
        <sz val="14"/>
        <rFont val="標楷體"/>
        <family val="4"/>
        <charset val="136"/>
      </rPr>
      <t>(Ministry of Economic Affairs)</t>
    </r>
  </si>
  <si>
    <t>台水公司
(Taiwan Water Corporation)</t>
    <phoneticPr fontId="15" type="noConversion"/>
  </si>
  <si>
    <t>國際貿易署
(International Trade Administration,MOEA)</t>
    <phoneticPr fontId="25" type="noConversion"/>
  </si>
  <si>
    <t>中小及新創企業署
(Small and Medium Enterprise and Startup Administration,MOEA)</t>
    <phoneticPr fontId="25" type="noConversion"/>
  </si>
  <si>
    <t>能源署
(Energy Administration, MOEA)</t>
    <phoneticPr fontId="25" type="noConversion"/>
  </si>
  <si>
    <t>產業園區管理局
(Bureau of Industrial Parks,MOEA)</t>
    <phoneticPr fontId="25" type="noConversion"/>
  </si>
  <si>
    <t>地質調查及礦業管理中心
(Geological Survey and Mining Management Agency,MOEA)</t>
    <phoneticPr fontId="25" type="noConversion"/>
  </si>
  <si>
    <t>經貿人員培訓所
(Training Institute for Economic and Trade Affairs,MOEA)</t>
    <phoneticPr fontId="25" type="noConversion"/>
  </si>
  <si>
    <t>112年
(2023 year）</t>
    <phoneticPr fontId="15" type="noConversion"/>
  </si>
  <si>
    <r>
      <t>經濟部暨所屬機關</t>
    </r>
    <r>
      <rPr>
        <sz val="18"/>
        <color rgb="FFFF0000"/>
        <rFont val="標楷體"/>
        <family val="4"/>
        <charset val="136"/>
      </rPr>
      <t>(構)</t>
    </r>
    <r>
      <rPr>
        <sz val="18"/>
        <color rgb="FF000000"/>
        <rFont val="標楷體"/>
        <family val="4"/>
        <charset val="136"/>
      </rPr>
      <t xml:space="preserve">申請育嬰留職停薪情形男女比例統計表
Ministry of Economic Affairs and Subordinate Agencies
Statistics on Gender of Staff Appling for Parental Leave </t>
    </r>
    <phoneticPr fontId="15" type="noConversion"/>
  </si>
  <si>
    <r>
      <t xml:space="preserve">標準檢驗局
(Bureau of Standards, Metrology </t>
    </r>
    <r>
      <rPr>
        <sz val="14"/>
        <color theme="1"/>
        <rFont val="標楷體"/>
        <family val="4"/>
        <charset val="136"/>
      </rPr>
      <t>and</t>
    </r>
    <r>
      <rPr>
        <sz val="14"/>
        <rFont val="標楷體"/>
        <family val="4"/>
        <charset val="136"/>
      </rPr>
      <t xml:space="preserve"> Inspection,MOEA)</t>
    </r>
    <phoneticPr fontId="15" type="noConversion"/>
  </si>
  <si>
    <t>經濟部暨所屬機關(構)申請育嬰留職停薪情形男女比例統計表
Ministry of Economic Affairs and Subordinate Agencies
Statistics on Gender of Staff Appling for Parental Leave
102年(2013 year)</t>
    <phoneticPr fontId="15" type="noConversion"/>
  </si>
  <si>
    <t>經濟部暨所屬機關(構)申請育嬰留職停薪情形男女比例統計表
Ministry of Economic Affairs(MOEA) and Subordinate Agencies
Statistics on the Gender of Staff appling for Parental Leave for Raising Children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</si>
</sst>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NT$-404]#,##0.00;[Red]\-[$NT$-404]#,##0.00"/>
    <numFmt numFmtId="177" formatCode="0\ ;[Red]\(0\)"/>
    <numFmt numFmtId="178" formatCode="0.00\ "/>
    <numFmt numFmtId="179" formatCode="0.0000\ ;[Red]\(0.0000\)"/>
    <numFmt numFmtId="180" formatCode="#,##0\ "/>
    <numFmt numFmtId="181" formatCode="0.00\ ;[Red]\-0.00\ "/>
    <numFmt numFmtId="182" formatCode="#,##0.00\ "/>
    <numFmt numFmtId="183" formatCode="0_);[Red]\(0\)"/>
  </numFmts>
  <fonts count="28">
    <font>
      <sz val="12"/>
      <name val="新細明體"/>
      <family val="1"/>
      <charset val="136"/>
    </font>
    <font>
      <u/>
      <sz val="12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18"/>
      <name val="標楷體"/>
      <family val="4"/>
      <charset val="136"/>
    </font>
    <font>
      <sz val="13"/>
      <name val="標楷體"/>
      <family val="4"/>
      <charset val="136"/>
    </font>
    <font>
      <b/>
      <sz val="14"/>
      <name val="標楷體"/>
      <family val="4"/>
      <charset val="136"/>
    </font>
    <font>
      <sz val="12"/>
      <color theme="1"/>
      <name val="微軟正黑體"/>
      <family val="2"/>
      <charset val="136"/>
    </font>
    <font>
      <sz val="14"/>
      <name val="標楷體"/>
      <family val="4"/>
    </font>
    <font>
      <sz val="18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1" fillId="0" borderId="0" applyBorder="0" applyProtection="0"/>
    <xf numFmtId="176" fontId="1" fillId="0" borderId="0" applyBorder="0" applyProtection="0"/>
    <xf numFmtId="0" fontId="14" fillId="0" borderId="0" applyBorder="0" applyProtection="0">
      <alignment horizontal="center"/>
    </xf>
    <xf numFmtId="0" fontId="14" fillId="0" borderId="0" applyBorder="0" applyProtection="0">
      <alignment horizontal="center" textRotation="90"/>
    </xf>
    <xf numFmtId="0" fontId="14" fillId="0" borderId="0">
      <alignment vertical="center"/>
    </xf>
    <xf numFmtId="0" fontId="14" fillId="0" borderId="0">
      <alignment vertical="center"/>
    </xf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 wrapText="1"/>
    </xf>
    <xf numFmtId="177" fontId="0" fillId="0" borderId="0" xfId="0" applyNumberFormat="1"/>
    <xf numFmtId="179" fontId="0" fillId="0" borderId="0" xfId="0" applyNumberFormat="1"/>
    <xf numFmtId="0" fontId="7" fillId="0" borderId="2" xfId="0" applyFont="1" applyBorder="1" applyAlignment="1">
      <alignment horizontal="left" vertical="center" wrapText="1"/>
    </xf>
    <xf numFmtId="177" fontId="10" fillId="0" borderId="2" xfId="0" applyNumberFormat="1" applyFont="1" applyBorder="1" applyAlignment="1">
      <alignment horizontal="center" vertical="center"/>
    </xf>
    <xf numFmtId="10" fontId="10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10" fontId="7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80" fontId="8" fillId="0" borderId="2" xfId="0" applyNumberFormat="1" applyFont="1" applyBorder="1" applyAlignment="1">
      <alignment horizontal="center" vertical="center" wrapText="1"/>
    </xf>
    <xf numFmtId="181" fontId="8" fillId="0" borderId="2" xfId="0" applyNumberFormat="1" applyFont="1" applyBorder="1" applyAlignment="1">
      <alignment horizontal="center" vertical="center" wrapText="1"/>
    </xf>
    <xf numFmtId="181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82" fontId="8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77" fontId="17" fillId="0" borderId="2" xfId="0" applyNumberFormat="1" applyFont="1" applyBorder="1" applyAlignment="1">
      <alignment horizontal="center" vertical="center" wrapText="1"/>
    </xf>
    <xf numFmtId="177" fontId="17" fillId="0" borderId="2" xfId="0" applyNumberFormat="1" applyFont="1" applyBorder="1" applyAlignment="1">
      <alignment horizontal="center" vertical="center"/>
    </xf>
    <xf numFmtId="178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0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0" xfId="0" applyFont="1"/>
    <xf numFmtId="0" fontId="22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177" fontId="0" fillId="0" borderId="0" xfId="0" applyNumberFormat="1" applyFont="1"/>
    <xf numFmtId="179" fontId="0" fillId="0" borderId="0" xfId="0" applyNumberFormat="1" applyFont="1"/>
    <xf numFmtId="183" fontId="7" fillId="0" borderId="2" xfId="0" applyNumberFormat="1" applyFont="1" applyBorder="1" applyAlignment="1">
      <alignment horizontal="center" vertical="center" wrapText="1"/>
    </xf>
    <xf numFmtId="183" fontId="7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2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/>
    </xf>
    <xf numFmtId="10" fontId="18" fillId="2" borderId="2" xfId="0" applyNumberFormat="1" applyFont="1" applyFill="1" applyBorder="1" applyAlignment="1">
      <alignment horizontal="center" vertical="center"/>
    </xf>
    <xf numFmtId="177" fontId="18" fillId="2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7">
    <cellStyle name="一般" xfId="0" builtinId="0"/>
    <cellStyle name="一般 3" xfId="5" xr:uid="{00000000-0005-0000-0000-000001000000}"/>
    <cellStyle name="一般 4" xfId="6" xr:uid="{00000000-0005-0000-0000-000002000000}"/>
    <cellStyle name="結果" xfId="1" xr:uid="{00000000-0005-0000-0000-000003000000}"/>
    <cellStyle name="結果 2" xfId="2" xr:uid="{00000000-0005-0000-0000-000004000000}"/>
    <cellStyle name="標題" xfId="3" xr:uid="{00000000-0005-0000-0000-000005000000}"/>
    <cellStyle name="標題 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20"/>
  <sheetViews>
    <sheetView zoomScale="60" zoomScaleNormal="60"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K3" sqref="K3"/>
    </sheetView>
  </sheetViews>
  <sheetFormatPr defaultRowHeight="16.2"/>
  <cols>
    <col min="1" max="1" width="24.77734375" style="1" customWidth="1"/>
    <col min="2" max="4" width="23.6640625" style="2" customWidth="1"/>
    <col min="5" max="5" width="22.5546875" style="2" customWidth="1"/>
    <col min="6" max="6" width="25" style="2" customWidth="1"/>
    <col min="7" max="1025" width="9" style="1" customWidth="1"/>
  </cols>
  <sheetData>
    <row r="1" spans="1:6" s="3" customFormat="1" ht="74.400000000000006" customHeight="1">
      <c r="A1" s="85" t="s">
        <v>108</v>
      </c>
      <c r="B1" s="85"/>
      <c r="C1" s="85"/>
      <c r="D1" s="85"/>
      <c r="E1" s="85"/>
      <c r="F1" s="85"/>
    </row>
    <row r="2" spans="1:6" ht="47.85" customHeight="1">
      <c r="A2" s="4"/>
      <c r="B2" s="4"/>
      <c r="C2" s="4"/>
      <c r="D2" s="5"/>
      <c r="E2" s="5" t="s">
        <v>0</v>
      </c>
      <c r="F2" s="6" t="s">
        <v>94</v>
      </c>
    </row>
    <row r="3" spans="1:6" ht="34.950000000000003" customHeight="1">
      <c r="A3" s="86" t="s">
        <v>2</v>
      </c>
      <c r="B3" s="86" t="s">
        <v>3</v>
      </c>
      <c r="C3" s="86" t="s">
        <v>4</v>
      </c>
      <c r="D3" s="86"/>
      <c r="E3" s="86" t="s">
        <v>5</v>
      </c>
      <c r="F3" s="86"/>
    </row>
    <row r="4" spans="1:6" ht="37.5" customHeight="1">
      <c r="A4" s="86"/>
      <c r="B4" s="86"/>
      <c r="C4" s="8" t="s">
        <v>6</v>
      </c>
      <c r="D4" s="9" t="s">
        <v>7</v>
      </c>
      <c r="E4" s="8" t="s">
        <v>6</v>
      </c>
      <c r="F4" s="9" t="s">
        <v>7</v>
      </c>
    </row>
    <row r="5" spans="1:6" ht="32.4" hidden="1">
      <c r="A5" s="10"/>
      <c r="B5" s="11" t="s">
        <v>8</v>
      </c>
      <c r="C5" s="12"/>
      <c r="D5" s="11" t="s">
        <v>9</v>
      </c>
      <c r="E5" s="12"/>
      <c r="F5" s="11" t="s">
        <v>10</v>
      </c>
    </row>
    <row r="6" spans="1:6" ht="55.35" customHeight="1">
      <c r="A6" s="13" t="s">
        <v>11</v>
      </c>
      <c r="B6" s="14">
        <v>48</v>
      </c>
      <c r="C6" s="15">
        <v>16</v>
      </c>
      <c r="D6" s="16">
        <f t="shared" ref="D6:D15" si="0">C6/B6*100</f>
        <v>33.333333333333329</v>
      </c>
      <c r="E6" s="17">
        <v>32</v>
      </c>
      <c r="F6" s="16">
        <f t="shared" ref="F6:F15" si="1">E6/B6*100</f>
        <v>66.666666666666657</v>
      </c>
    </row>
    <row r="7" spans="1:6" ht="55.35" customHeight="1">
      <c r="A7" s="13" t="s">
        <v>12</v>
      </c>
      <c r="B7" s="14">
        <v>75</v>
      </c>
      <c r="C7" s="15">
        <v>27</v>
      </c>
      <c r="D7" s="16">
        <f t="shared" si="0"/>
        <v>36</v>
      </c>
      <c r="E7" s="15">
        <v>48</v>
      </c>
      <c r="F7" s="16">
        <f t="shared" si="1"/>
        <v>64</v>
      </c>
    </row>
    <row r="8" spans="1:6" ht="55.35" customHeight="1">
      <c r="A8" s="13" t="s">
        <v>13</v>
      </c>
      <c r="B8" s="17">
        <v>106</v>
      </c>
      <c r="C8" s="15">
        <v>34</v>
      </c>
      <c r="D8" s="16">
        <f t="shared" si="0"/>
        <v>32.075471698113205</v>
      </c>
      <c r="E8" s="15">
        <v>72</v>
      </c>
      <c r="F8" s="16">
        <f t="shared" si="1"/>
        <v>67.924528301886795</v>
      </c>
    </row>
    <row r="9" spans="1:6" ht="55.35" customHeight="1">
      <c r="A9" s="13" t="s">
        <v>14</v>
      </c>
      <c r="B9" s="17">
        <v>129</v>
      </c>
      <c r="C9" s="15">
        <v>36</v>
      </c>
      <c r="D9" s="16">
        <f t="shared" si="0"/>
        <v>27.906976744186046</v>
      </c>
      <c r="E9" s="15">
        <v>93</v>
      </c>
      <c r="F9" s="16">
        <f t="shared" si="1"/>
        <v>72.093023255813947</v>
      </c>
    </row>
    <row r="10" spans="1:6" ht="55.35" customHeight="1">
      <c r="A10" s="13" t="s">
        <v>15</v>
      </c>
      <c r="B10" s="17">
        <v>165</v>
      </c>
      <c r="C10" s="15">
        <v>46</v>
      </c>
      <c r="D10" s="16">
        <f t="shared" si="0"/>
        <v>27.878787878787882</v>
      </c>
      <c r="E10" s="15">
        <v>119</v>
      </c>
      <c r="F10" s="16">
        <f t="shared" si="1"/>
        <v>72.121212121212125</v>
      </c>
    </row>
    <row r="11" spans="1:6" ht="55.35" customHeight="1">
      <c r="A11" s="13" t="s">
        <v>16</v>
      </c>
      <c r="B11" s="17">
        <v>184</v>
      </c>
      <c r="C11" s="15">
        <v>54</v>
      </c>
      <c r="D11" s="16">
        <f t="shared" si="0"/>
        <v>29.347826086956523</v>
      </c>
      <c r="E11" s="15">
        <v>130</v>
      </c>
      <c r="F11" s="16">
        <f t="shared" si="1"/>
        <v>70.652173913043484</v>
      </c>
    </row>
    <row r="12" spans="1:6" ht="55.35" customHeight="1">
      <c r="A12" s="13" t="s">
        <v>17</v>
      </c>
      <c r="B12" s="17">
        <v>230</v>
      </c>
      <c r="C12" s="15">
        <v>64</v>
      </c>
      <c r="D12" s="16">
        <f t="shared" si="0"/>
        <v>27.826086956521738</v>
      </c>
      <c r="E12" s="15">
        <v>166</v>
      </c>
      <c r="F12" s="16">
        <f t="shared" si="1"/>
        <v>72.173913043478265</v>
      </c>
    </row>
    <row r="13" spans="1:6" ht="55.35" customHeight="1">
      <c r="A13" s="13" t="s">
        <v>18</v>
      </c>
      <c r="B13" s="17">
        <v>273</v>
      </c>
      <c r="C13" s="15">
        <v>76</v>
      </c>
      <c r="D13" s="16">
        <f t="shared" si="0"/>
        <v>27.838827838827839</v>
      </c>
      <c r="E13" s="15">
        <f>B13-C13</f>
        <v>197</v>
      </c>
      <c r="F13" s="16">
        <f t="shared" si="1"/>
        <v>72.161172161172161</v>
      </c>
    </row>
    <row r="14" spans="1:6" ht="55.35" customHeight="1">
      <c r="A14" s="13" t="s">
        <v>19</v>
      </c>
      <c r="B14" s="17">
        <v>115</v>
      </c>
      <c r="C14" s="15">
        <v>23</v>
      </c>
      <c r="D14" s="16">
        <f t="shared" si="0"/>
        <v>20</v>
      </c>
      <c r="E14" s="15">
        <f>B14-C14</f>
        <v>92</v>
      </c>
      <c r="F14" s="16">
        <f t="shared" si="1"/>
        <v>80</v>
      </c>
    </row>
    <row r="15" spans="1:6" ht="55.35" customHeight="1">
      <c r="A15" s="13" t="s">
        <v>20</v>
      </c>
      <c r="B15" s="18">
        <f>C15+E15</f>
        <v>104</v>
      </c>
      <c r="C15" s="19">
        <v>14</v>
      </c>
      <c r="D15" s="20">
        <f t="shared" si="0"/>
        <v>13.461538461538462</v>
      </c>
      <c r="E15" s="19">
        <v>90</v>
      </c>
      <c r="F15" s="20">
        <f t="shared" si="1"/>
        <v>86.538461538461547</v>
      </c>
    </row>
    <row r="16" spans="1:6" ht="55.35" customHeight="1">
      <c r="A16" s="13" t="s">
        <v>21</v>
      </c>
      <c r="B16" s="18">
        <v>403</v>
      </c>
      <c r="C16" s="19">
        <v>86</v>
      </c>
      <c r="D16" s="20">
        <v>21.34</v>
      </c>
      <c r="E16" s="19">
        <v>317</v>
      </c>
      <c r="F16" s="20">
        <v>78.66</v>
      </c>
    </row>
    <row r="17" spans="1:6" ht="55.35" customHeight="1">
      <c r="A17" s="59" t="s">
        <v>22</v>
      </c>
      <c r="B17" s="60">
        <v>429</v>
      </c>
      <c r="C17" s="61">
        <v>110</v>
      </c>
      <c r="D17" s="62">
        <v>25.64</v>
      </c>
      <c r="E17" s="61">
        <v>319</v>
      </c>
      <c r="F17" s="62">
        <v>74.36</v>
      </c>
    </row>
    <row r="18" spans="1:6" ht="55.35" customHeight="1">
      <c r="A18" s="59" t="s">
        <v>89</v>
      </c>
      <c r="B18" s="60">
        <v>503</v>
      </c>
      <c r="C18" s="61">
        <v>186</v>
      </c>
      <c r="D18" s="62">
        <v>36.979999999999997</v>
      </c>
      <c r="E18" s="61">
        <v>317</v>
      </c>
      <c r="F18" s="62">
        <v>63.02</v>
      </c>
    </row>
    <row r="19" spans="1:6" ht="55.35" customHeight="1">
      <c r="A19" s="21" t="s">
        <v>107</v>
      </c>
      <c r="B19" s="22">
        <v>517</v>
      </c>
      <c r="C19" s="34">
        <v>186</v>
      </c>
      <c r="D19" s="24">
        <v>35.979999999999997</v>
      </c>
      <c r="E19" s="34">
        <v>331</v>
      </c>
      <c r="F19" s="24">
        <v>64.02</v>
      </c>
    </row>
    <row r="20" spans="1:6" s="27" customFormat="1" ht="29.85" customHeight="1">
      <c r="A20" s="25" t="s">
        <v>23</v>
      </c>
      <c r="B20" s="26"/>
      <c r="C20" s="26"/>
      <c r="D20" s="26"/>
      <c r="E20" s="26"/>
      <c r="F20" s="26"/>
    </row>
  </sheetData>
  <mergeCells count="5">
    <mergeCell ref="A1:F1"/>
    <mergeCell ref="A3:A4"/>
    <mergeCell ref="B3:B4"/>
    <mergeCell ref="C3:D3"/>
    <mergeCell ref="E3:F3"/>
  </mergeCells>
  <phoneticPr fontId="15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60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4"/>
  <sheetViews>
    <sheetView zoomScaleNormal="100" workbookViewId="0">
      <selection sqref="A1:F1"/>
    </sheetView>
  </sheetViews>
  <sheetFormatPr defaultRowHeight="16.2"/>
  <cols>
    <col min="1" max="1" width="23.6640625" customWidth="1"/>
    <col min="2" max="2" width="18.6640625" customWidth="1"/>
    <col min="3" max="3" width="14.33203125" customWidth="1"/>
    <col min="4" max="4" width="22" customWidth="1"/>
    <col min="5" max="5" width="14.88671875" customWidth="1"/>
    <col min="6" max="6" width="24" customWidth="1"/>
    <col min="7" max="1025" width="8.44140625" customWidth="1"/>
  </cols>
  <sheetData>
    <row r="1" spans="1:8" ht="73.2" customHeight="1">
      <c r="A1" s="85" t="s">
        <v>110</v>
      </c>
      <c r="B1" s="85"/>
      <c r="C1" s="85"/>
      <c r="D1" s="85"/>
      <c r="E1" s="85"/>
      <c r="F1" s="85"/>
    </row>
    <row r="2" spans="1:8" ht="30">
      <c r="A2" s="28"/>
      <c r="B2" s="28"/>
      <c r="C2" s="28"/>
      <c r="D2" s="28"/>
      <c r="E2" s="28"/>
      <c r="F2" s="39" t="s">
        <v>61</v>
      </c>
    </row>
    <row r="3" spans="1:8" ht="26.85" customHeight="1">
      <c r="A3" s="91" t="s">
        <v>62</v>
      </c>
      <c r="B3" s="91"/>
      <c r="C3" s="91"/>
      <c r="D3" s="91"/>
      <c r="E3" s="91"/>
      <c r="F3" s="29" t="s">
        <v>0</v>
      </c>
    </row>
    <row r="4" spans="1:8" ht="59.4">
      <c r="A4" s="7" t="s">
        <v>25</v>
      </c>
      <c r="B4" s="7" t="s">
        <v>26</v>
      </c>
      <c r="C4" s="7" t="s">
        <v>27</v>
      </c>
      <c r="D4" s="8" t="s">
        <v>28</v>
      </c>
      <c r="E4" s="7" t="s">
        <v>29</v>
      </c>
      <c r="F4" s="8" t="s">
        <v>28</v>
      </c>
    </row>
    <row r="5" spans="1:8" ht="53.1" customHeight="1">
      <c r="A5" s="13" t="s">
        <v>26</v>
      </c>
      <c r="B5" s="17">
        <f>SUM(B6:B23)</f>
        <v>184</v>
      </c>
      <c r="C5" s="17">
        <f>SUM(C6:C23)</f>
        <v>54</v>
      </c>
      <c r="D5" s="43">
        <f>C5/B5</f>
        <v>0.29347826086956524</v>
      </c>
      <c r="E5" s="17">
        <f>SUM(E6:E23)</f>
        <v>130</v>
      </c>
      <c r="F5" s="43">
        <f>E5/B5</f>
        <v>0.70652173913043481</v>
      </c>
      <c r="G5" s="31"/>
      <c r="H5" s="32"/>
    </row>
    <row r="6" spans="1:8" ht="59.85" customHeight="1">
      <c r="A6" s="33" t="s">
        <v>30</v>
      </c>
      <c r="B6" s="17">
        <v>3</v>
      </c>
      <c r="C6" s="19">
        <v>0</v>
      </c>
      <c r="D6" s="43">
        <f>C6/B6</f>
        <v>0</v>
      </c>
      <c r="E6" s="19">
        <v>3</v>
      </c>
      <c r="F6" s="43">
        <f>E6/B6</f>
        <v>1</v>
      </c>
      <c r="G6" s="31"/>
      <c r="H6" s="32"/>
    </row>
    <row r="7" spans="1:8" ht="76.650000000000006" customHeight="1">
      <c r="A7" s="36" t="s">
        <v>31</v>
      </c>
      <c r="B7" s="17">
        <f t="shared" ref="B7:B19" si="0">C7+E7</f>
        <v>0</v>
      </c>
      <c r="C7" s="15">
        <v>0</v>
      </c>
      <c r="D7" s="43">
        <v>0</v>
      </c>
      <c r="E7" s="15">
        <v>0</v>
      </c>
      <c r="F7" s="43">
        <v>0</v>
      </c>
      <c r="G7" s="31"/>
      <c r="H7" s="32"/>
    </row>
    <row r="8" spans="1:8" ht="89.1" customHeight="1">
      <c r="A8" s="36" t="s">
        <v>32</v>
      </c>
      <c r="B8" s="17">
        <f t="shared" si="0"/>
        <v>10</v>
      </c>
      <c r="C8" s="15">
        <v>1</v>
      </c>
      <c r="D8" s="43">
        <f t="shared" ref="D8:D13" si="1">C8/B8</f>
        <v>0.1</v>
      </c>
      <c r="E8" s="15">
        <v>9</v>
      </c>
      <c r="F8" s="43">
        <f t="shared" ref="F8:F13" si="2">E8/B8</f>
        <v>0.9</v>
      </c>
      <c r="G8" s="31"/>
      <c r="H8" s="32"/>
    </row>
    <row r="9" spans="1:8" ht="106.65" customHeight="1">
      <c r="A9" s="36" t="s">
        <v>33</v>
      </c>
      <c r="B9" s="17">
        <f t="shared" si="0"/>
        <v>17</v>
      </c>
      <c r="C9" s="15">
        <v>1</v>
      </c>
      <c r="D9" s="43">
        <f t="shared" si="1"/>
        <v>5.8823529411764705E-2</v>
      </c>
      <c r="E9" s="15">
        <v>16</v>
      </c>
      <c r="F9" s="43">
        <f t="shared" si="2"/>
        <v>0.94117647058823528</v>
      </c>
      <c r="G9" s="31"/>
      <c r="H9" s="32"/>
    </row>
    <row r="10" spans="1:8" ht="135.15" customHeight="1">
      <c r="A10" s="36" t="s">
        <v>34</v>
      </c>
      <c r="B10" s="17">
        <f t="shared" si="0"/>
        <v>11</v>
      </c>
      <c r="C10" s="15">
        <v>2</v>
      </c>
      <c r="D10" s="43">
        <f t="shared" si="1"/>
        <v>0.18181818181818182</v>
      </c>
      <c r="E10" s="15">
        <v>9</v>
      </c>
      <c r="F10" s="43">
        <f t="shared" si="2"/>
        <v>0.81818181818181823</v>
      </c>
      <c r="G10" s="31"/>
      <c r="H10" s="32"/>
    </row>
    <row r="11" spans="1:8" ht="59.4">
      <c r="A11" s="36" t="s">
        <v>35</v>
      </c>
      <c r="B11" s="17">
        <f t="shared" si="0"/>
        <v>10</v>
      </c>
      <c r="C11" s="15">
        <v>4</v>
      </c>
      <c r="D11" s="43">
        <f t="shared" si="1"/>
        <v>0.4</v>
      </c>
      <c r="E11" s="15">
        <v>6</v>
      </c>
      <c r="F11" s="43">
        <f t="shared" si="2"/>
        <v>0.6</v>
      </c>
      <c r="G11" s="31"/>
      <c r="H11" s="32"/>
    </row>
    <row r="12" spans="1:8" ht="99">
      <c r="A12" s="36" t="s">
        <v>36</v>
      </c>
      <c r="B12" s="17">
        <f t="shared" si="0"/>
        <v>1</v>
      </c>
      <c r="C12" s="15">
        <v>0</v>
      </c>
      <c r="D12" s="43">
        <f t="shared" si="1"/>
        <v>0</v>
      </c>
      <c r="E12" s="15">
        <v>1</v>
      </c>
      <c r="F12" s="43">
        <f t="shared" si="2"/>
        <v>1</v>
      </c>
      <c r="G12" s="31"/>
      <c r="H12" s="32"/>
    </row>
    <row r="13" spans="1:8" ht="99">
      <c r="A13" s="36" t="s">
        <v>37</v>
      </c>
      <c r="B13" s="17">
        <f t="shared" si="0"/>
        <v>1</v>
      </c>
      <c r="C13" s="15">
        <v>0</v>
      </c>
      <c r="D13" s="43">
        <f t="shared" si="1"/>
        <v>0</v>
      </c>
      <c r="E13" s="15">
        <v>1</v>
      </c>
      <c r="F13" s="43">
        <f t="shared" si="2"/>
        <v>1</v>
      </c>
      <c r="G13" s="31"/>
      <c r="H13" s="32"/>
    </row>
    <row r="14" spans="1:8" ht="59.4">
      <c r="A14" s="36" t="s">
        <v>38</v>
      </c>
      <c r="B14" s="17">
        <f t="shared" si="0"/>
        <v>0</v>
      </c>
      <c r="C14" s="15">
        <v>0</v>
      </c>
      <c r="D14" s="43">
        <v>0</v>
      </c>
      <c r="E14" s="15">
        <v>0</v>
      </c>
      <c r="F14" s="43">
        <v>0</v>
      </c>
      <c r="G14" s="31"/>
      <c r="H14" s="32"/>
    </row>
    <row r="15" spans="1:8" ht="79.2">
      <c r="A15" s="36" t="s">
        <v>39</v>
      </c>
      <c r="B15" s="17">
        <f t="shared" si="0"/>
        <v>0</v>
      </c>
      <c r="C15" s="15">
        <v>0</v>
      </c>
      <c r="D15" s="43">
        <v>0</v>
      </c>
      <c r="E15" s="15">
        <v>0</v>
      </c>
      <c r="F15" s="43">
        <v>0</v>
      </c>
      <c r="G15" s="31"/>
      <c r="H15" s="32"/>
    </row>
    <row r="16" spans="1:8" ht="59.4">
      <c r="A16" s="36" t="s">
        <v>40</v>
      </c>
      <c r="B16" s="17">
        <f t="shared" si="0"/>
        <v>0</v>
      </c>
      <c r="C16" s="15">
        <v>0</v>
      </c>
      <c r="D16" s="43">
        <v>0</v>
      </c>
      <c r="E16" s="15">
        <v>0</v>
      </c>
      <c r="F16" s="43">
        <v>0</v>
      </c>
      <c r="G16" s="31"/>
      <c r="H16" s="32"/>
    </row>
    <row r="17" spans="1:8" ht="59.4">
      <c r="A17" s="36" t="s">
        <v>41</v>
      </c>
      <c r="B17" s="17">
        <f t="shared" si="0"/>
        <v>0</v>
      </c>
      <c r="C17" s="15">
        <v>0</v>
      </c>
      <c r="D17" s="43">
        <v>0</v>
      </c>
      <c r="E17" s="15">
        <v>0</v>
      </c>
      <c r="F17" s="43">
        <v>0</v>
      </c>
      <c r="G17" s="31"/>
      <c r="H17" s="32"/>
    </row>
    <row r="18" spans="1:8" ht="79.2">
      <c r="A18" s="36" t="s">
        <v>42</v>
      </c>
      <c r="B18" s="17">
        <f t="shared" si="0"/>
        <v>0</v>
      </c>
      <c r="C18" s="15">
        <v>0</v>
      </c>
      <c r="D18" s="43">
        <v>0</v>
      </c>
      <c r="E18" s="15">
        <v>0</v>
      </c>
      <c r="F18" s="43">
        <v>0</v>
      </c>
      <c r="G18" s="31"/>
      <c r="H18" s="32"/>
    </row>
    <row r="19" spans="1:8" ht="79.2">
      <c r="A19" s="36" t="s">
        <v>43</v>
      </c>
      <c r="B19" s="17">
        <f t="shared" si="0"/>
        <v>0</v>
      </c>
      <c r="C19" s="15">
        <v>0</v>
      </c>
      <c r="D19" s="43">
        <v>0</v>
      </c>
      <c r="E19" s="15">
        <v>0</v>
      </c>
      <c r="F19" s="43">
        <v>0</v>
      </c>
      <c r="G19" s="31"/>
      <c r="H19" s="32"/>
    </row>
    <row r="20" spans="1:8" ht="59.4">
      <c r="A20" s="36" t="s">
        <v>45</v>
      </c>
      <c r="B20" s="18">
        <v>6</v>
      </c>
      <c r="C20" s="19">
        <v>3</v>
      </c>
      <c r="D20" s="40">
        <f>C20/B20</f>
        <v>0.5</v>
      </c>
      <c r="E20" s="19">
        <v>3</v>
      </c>
      <c r="F20" s="40">
        <f>E20/B20</f>
        <v>0.5</v>
      </c>
      <c r="G20" s="31"/>
      <c r="H20" s="32"/>
    </row>
    <row r="21" spans="1:8" ht="59.4">
      <c r="A21" s="36" t="s">
        <v>46</v>
      </c>
      <c r="B21" s="18">
        <v>84</v>
      </c>
      <c r="C21" s="19">
        <v>25</v>
      </c>
      <c r="D21" s="40">
        <f>C21/B21</f>
        <v>0.29761904761904762</v>
      </c>
      <c r="E21" s="19">
        <v>59</v>
      </c>
      <c r="F21" s="40">
        <f>E21/B21</f>
        <v>0.70238095238095233</v>
      </c>
      <c r="G21" s="31"/>
      <c r="H21" s="32"/>
    </row>
    <row r="22" spans="1:8" ht="59.4">
      <c r="A22" s="36" t="s">
        <v>47</v>
      </c>
      <c r="B22" s="18">
        <v>21</v>
      </c>
      <c r="C22" s="19">
        <v>8</v>
      </c>
      <c r="D22" s="40">
        <f>C22/B22</f>
        <v>0.38095238095238093</v>
      </c>
      <c r="E22" s="19">
        <v>13</v>
      </c>
      <c r="F22" s="40">
        <f>E22/B22</f>
        <v>0.61904761904761907</v>
      </c>
      <c r="G22" s="31"/>
      <c r="H22" s="32"/>
    </row>
    <row r="23" spans="1:8" ht="59.4">
      <c r="A23" s="36" t="s">
        <v>48</v>
      </c>
      <c r="B23" s="18">
        <v>20</v>
      </c>
      <c r="C23" s="19">
        <v>10</v>
      </c>
      <c r="D23" s="40">
        <f>C23/B23</f>
        <v>0.5</v>
      </c>
      <c r="E23" s="19">
        <v>10</v>
      </c>
      <c r="F23" s="40">
        <f>E23/B23</f>
        <v>0.5</v>
      </c>
      <c r="G23" s="31"/>
      <c r="H23" s="32"/>
    </row>
    <row r="24" spans="1:8" ht="17.399999999999999">
      <c r="A24" s="37" t="s">
        <v>49</v>
      </c>
      <c r="B24" s="38"/>
      <c r="C24" s="38"/>
      <c r="D24" s="38"/>
      <c r="E24" s="38"/>
      <c r="F24" s="38"/>
    </row>
  </sheetData>
  <mergeCells count="2">
    <mergeCell ref="A1:F1"/>
    <mergeCell ref="A3:E3"/>
  </mergeCells>
  <phoneticPr fontId="15" type="noConversion"/>
  <pageMargins left="0.70833333333333304" right="0.70833333333333304" top="0.74791666666666701" bottom="0.74791666666666701" header="0.51180555555555496" footer="0.51180555555555496"/>
  <pageSetup paperSize="9" firstPageNumber="0" fitToHeight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4"/>
  <sheetViews>
    <sheetView zoomScaleNormal="100" workbookViewId="0">
      <selection sqref="A1:F1"/>
    </sheetView>
  </sheetViews>
  <sheetFormatPr defaultRowHeight="16.2"/>
  <cols>
    <col min="1" max="1" width="23.6640625" customWidth="1"/>
    <col min="2" max="2" width="18.6640625" customWidth="1"/>
    <col min="3" max="3" width="14.33203125" customWidth="1"/>
    <col min="4" max="4" width="22" customWidth="1"/>
    <col min="5" max="5" width="23" customWidth="1"/>
    <col min="6" max="6" width="24" customWidth="1"/>
    <col min="7" max="1025" width="8.44140625" customWidth="1"/>
  </cols>
  <sheetData>
    <row r="1" spans="1:8" ht="73.2" customHeight="1">
      <c r="A1" s="85" t="s">
        <v>110</v>
      </c>
      <c r="B1" s="85"/>
      <c r="C1" s="85"/>
      <c r="D1" s="85"/>
      <c r="E1" s="85"/>
      <c r="F1" s="85"/>
    </row>
    <row r="2" spans="1:8" ht="30">
      <c r="A2" s="28"/>
      <c r="B2" s="28"/>
      <c r="C2" s="28"/>
      <c r="D2" s="28"/>
      <c r="E2" s="28"/>
      <c r="F2" s="39" t="s">
        <v>63</v>
      </c>
    </row>
    <row r="3" spans="1:8" ht="26.85" customHeight="1">
      <c r="A3" s="91" t="s">
        <v>64</v>
      </c>
      <c r="B3" s="91"/>
      <c r="C3" s="91"/>
      <c r="D3" s="91"/>
      <c r="E3" s="91"/>
      <c r="F3" s="29" t="s">
        <v>0</v>
      </c>
    </row>
    <row r="4" spans="1:8" ht="59.4">
      <c r="A4" s="7" t="s">
        <v>25</v>
      </c>
      <c r="B4" s="7" t="s">
        <v>26</v>
      </c>
      <c r="C4" s="7" t="s">
        <v>27</v>
      </c>
      <c r="D4" s="8" t="s">
        <v>28</v>
      </c>
      <c r="E4" s="7" t="s">
        <v>29</v>
      </c>
      <c r="F4" s="8" t="s">
        <v>28</v>
      </c>
    </row>
    <row r="5" spans="1:8" ht="53.1" customHeight="1">
      <c r="A5" s="13" t="s">
        <v>26</v>
      </c>
      <c r="B5" s="17">
        <f>SUM(B6:B23)</f>
        <v>165</v>
      </c>
      <c r="C5" s="17">
        <f>SUM(C6:C23)</f>
        <v>46</v>
      </c>
      <c r="D5" s="43">
        <f t="shared" ref="D5:D13" si="0">C5/B5</f>
        <v>0.27878787878787881</v>
      </c>
      <c r="E5" s="17">
        <f>SUM(E6:E23)</f>
        <v>119</v>
      </c>
      <c r="F5" s="43">
        <f t="shared" ref="F5:F13" si="1">E5/B5</f>
        <v>0.72121212121212119</v>
      </c>
      <c r="G5" s="31"/>
      <c r="H5" s="32"/>
    </row>
    <row r="6" spans="1:8" ht="59.85" customHeight="1">
      <c r="A6" s="33" t="s">
        <v>30</v>
      </c>
      <c r="B6" s="46">
        <v>4</v>
      </c>
      <c r="C6" s="19">
        <v>0</v>
      </c>
      <c r="D6" s="40">
        <f t="shared" si="0"/>
        <v>0</v>
      </c>
      <c r="E6" s="19">
        <v>4</v>
      </c>
      <c r="F6" s="40">
        <f t="shared" si="1"/>
        <v>1</v>
      </c>
      <c r="G6" s="31"/>
      <c r="H6" s="32"/>
    </row>
    <row r="7" spans="1:8" ht="76.650000000000006" customHeight="1">
      <c r="A7" s="36" t="s">
        <v>31</v>
      </c>
      <c r="B7" s="17">
        <f>C7+E7</f>
        <v>3</v>
      </c>
      <c r="C7" s="15">
        <v>1</v>
      </c>
      <c r="D7" s="40">
        <f t="shared" si="0"/>
        <v>0.33333333333333331</v>
      </c>
      <c r="E7" s="15">
        <v>2</v>
      </c>
      <c r="F7" s="40">
        <f t="shared" si="1"/>
        <v>0.66666666666666663</v>
      </c>
      <c r="G7" s="31"/>
      <c r="H7" s="32"/>
    </row>
    <row r="8" spans="1:8" ht="89.1" customHeight="1">
      <c r="A8" s="36" t="s">
        <v>32</v>
      </c>
      <c r="B8" s="17">
        <f>C8+E8</f>
        <v>7</v>
      </c>
      <c r="C8" s="15">
        <v>0</v>
      </c>
      <c r="D8" s="43">
        <f t="shared" si="0"/>
        <v>0</v>
      </c>
      <c r="E8" s="15">
        <v>7</v>
      </c>
      <c r="F8" s="43">
        <f t="shared" si="1"/>
        <v>1</v>
      </c>
      <c r="G8" s="31"/>
      <c r="H8" s="32"/>
    </row>
    <row r="9" spans="1:8" ht="106.65" customHeight="1">
      <c r="A9" s="36" t="s">
        <v>33</v>
      </c>
      <c r="B9" s="17">
        <f>C9+E9</f>
        <v>9</v>
      </c>
      <c r="C9" s="15">
        <v>0</v>
      </c>
      <c r="D9" s="43">
        <f t="shared" si="0"/>
        <v>0</v>
      </c>
      <c r="E9" s="15">
        <v>9</v>
      </c>
      <c r="F9" s="43">
        <f t="shared" si="1"/>
        <v>1</v>
      </c>
      <c r="G9" s="31"/>
      <c r="H9" s="32"/>
    </row>
    <row r="10" spans="1:8" ht="135.15" customHeight="1">
      <c r="A10" s="36" t="s">
        <v>34</v>
      </c>
      <c r="B10" s="17">
        <f>C10+E10</f>
        <v>7</v>
      </c>
      <c r="C10" s="15">
        <v>1</v>
      </c>
      <c r="D10" s="43">
        <f t="shared" si="0"/>
        <v>0.14285714285714285</v>
      </c>
      <c r="E10" s="15">
        <v>6</v>
      </c>
      <c r="F10" s="43">
        <f t="shared" si="1"/>
        <v>0.8571428571428571</v>
      </c>
      <c r="G10" s="31"/>
      <c r="H10" s="32"/>
    </row>
    <row r="11" spans="1:8" ht="59.4">
      <c r="A11" s="36" t="s">
        <v>35</v>
      </c>
      <c r="B11" s="17">
        <f>C11+E11</f>
        <v>12</v>
      </c>
      <c r="C11" s="15">
        <v>6</v>
      </c>
      <c r="D11" s="43">
        <f t="shared" si="0"/>
        <v>0.5</v>
      </c>
      <c r="E11" s="15">
        <v>6</v>
      </c>
      <c r="F11" s="43">
        <f t="shared" si="1"/>
        <v>0.5</v>
      </c>
      <c r="G11" s="31"/>
      <c r="H11" s="32"/>
    </row>
    <row r="12" spans="1:8" ht="99">
      <c r="A12" s="36" t="s">
        <v>36</v>
      </c>
      <c r="B12" s="17">
        <v>1</v>
      </c>
      <c r="C12" s="15">
        <v>0</v>
      </c>
      <c r="D12" s="43">
        <f t="shared" si="0"/>
        <v>0</v>
      </c>
      <c r="E12" s="15">
        <v>1</v>
      </c>
      <c r="F12" s="43">
        <f t="shared" si="1"/>
        <v>1</v>
      </c>
      <c r="G12" s="31"/>
      <c r="H12" s="32"/>
    </row>
    <row r="13" spans="1:8" ht="99">
      <c r="A13" s="36" t="s">
        <v>37</v>
      </c>
      <c r="B13" s="17">
        <f t="shared" ref="B13:B19" si="2">C13+E13</f>
        <v>2</v>
      </c>
      <c r="C13" s="15">
        <v>1</v>
      </c>
      <c r="D13" s="43">
        <f t="shared" si="0"/>
        <v>0.5</v>
      </c>
      <c r="E13" s="15">
        <v>1</v>
      </c>
      <c r="F13" s="43">
        <f t="shared" si="1"/>
        <v>0.5</v>
      </c>
      <c r="G13" s="31"/>
      <c r="H13" s="32"/>
    </row>
    <row r="14" spans="1:8" ht="59.4">
      <c r="A14" s="36" t="s">
        <v>38</v>
      </c>
      <c r="B14" s="17">
        <f t="shared" si="2"/>
        <v>0</v>
      </c>
      <c r="C14" s="15">
        <v>0</v>
      </c>
      <c r="D14" s="43">
        <v>0</v>
      </c>
      <c r="E14" s="15">
        <v>0</v>
      </c>
      <c r="F14" s="43">
        <v>0</v>
      </c>
      <c r="G14" s="31"/>
      <c r="H14" s="32"/>
    </row>
    <row r="15" spans="1:8" ht="79.2">
      <c r="A15" s="36" t="s">
        <v>39</v>
      </c>
      <c r="B15" s="17">
        <f t="shared" si="2"/>
        <v>2</v>
      </c>
      <c r="C15" s="15">
        <v>1</v>
      </c>
      <c r="D15" s="40">
        <f>C15/B15</f>
        <v>0.5</v>
      </c>
      <c r="E15" s="15">
        <v>1</v>
      </c>
      <c r="F15" s="43">
        <f>E15/B15</f>
        <v>0.5</v>
      </c>
      <c r="G15" s="31"/>
      <c r="H15" s="32"/>
    </row>
    <row r="16" spans="1:8" ht="59.4">
      <c r="A16" s="36" t="s">
        <v>40</v>
      </c>
      <c r="B16" s="17">
        <f t="shared" si="2"/>
        <v>0</v>
      </c>
      <c r="C16" s="15">
        <v>0</v>
      </c>
      <c r="D16" s="43">
        <v>0</v>
      </c>
      <c r="E16" s="15">
        <v>0</v>
      </c>
      <c r="F16" s="43">
        <v>0</v>
      </c>
      <c r="G16" s="31"/>
      <c r="H16" s="32"/>
    </row>
    <row r="17" spans="1:8" ht="59.4">
      <c r="A17" s="36" t="s">
        <v>41</v>
      </c>
      <c r="B17" s="17">
        <f t="shared" si="2"/>
        <v>1</v>
      </c>
      <c r="C17" s="15">
        <v>0</v>
      </c>
      <c r="D17" s="43">
        <v>0</v>
      </c>
      <c r="E17" s="15">
        <v>1</v>
      </c>
      <c r="F17" s="43">
        <f>E17/B17</f>
        <v>1</v>
      </c>
      <c r="G17" s="31"/>
      <c r="H17" s="32"/>
    </row>
    <row r="18" spans="1:8" ht="79.2">
      <c r="A18" s="36" t="s">
        <v>42</v>
      </c>
      <c r="B18" s="17">
        <f t="shared" si="2"/>
        <v>0</v>
      </c>
      <c r="C18" s="15">
        <v>0</v>
      </c>
      <c r="D18" s="43">
        <v>0</v>
      </c>
      <c r="E18" s="15">
        <v>0</v>
      </c>
      <c r="F18" s="43">
        <v>0</v>
      </c>
      <c r="G18" s="31"/>
      <c r="H18" s="32"/>
    </row>
    <row r="19" spans="1:8" ht="79.2">
      <c r="A19" s="36" t="s">
        <v>43</v>
      </c>
      <c r="B19" s="17">
        <f t="shared" si="2"/>
        <v>0</v>
      </c>
      <c r="C19" s="15">
        <v>0</v>
      </c>
      <c r="D19" s="43">
        <v>0</v>
      </c>
      <c r="E19" s="15">
        <v>0</v>
      </c>
      <c r="F19" s="43">
        <v>0</v>
      </c>
      <c r="G19" s="31"/>
      <c r="H19" s="32"/>
    </row>
    <row r="20" spans="1:8" ht="59.4">
      <c r="A20" s="36" t="s">
        <v>45</v>
      </c>
      <c r="B20" s="18">
        <v>4</v>
      </c>
      <c r="C20" s="19">
        <v>1</v>
      </c>
      <c r="D20" s="40">
        <f>C20/B20</f>
        <v>0.25</v>
      </c>
      <c r="E20" s="19">
        <v>3</v>
      </c>
      <c r="F20" s="40">
        <f>E20/B20</f>
        <v>0.75</v>
      </c>
      <c r="G20" s="31"/>
      <c r="H20" s="32"/>
    </row>
    <row r="21" spans="1:8" ht="59.4">
      <c r="A21" s="36" t="s">
        <v>46</v>
      </c>
      <c r="B21" s="18">
        <v>68</v>
      </c>
      <c r="C21" s="19">
        <v>18</v>
      </c>
      <c r="D21" s="40">
        <f>C21/B21</f>
        <v>0.26470588235294118</v>
      </c>
      <c r="E21" s="19">
        <v>50</v>
      </c>
      <c r="F21" s="40">
        <f>E21/B21</f>
        <v>0.73529411764705888</v>
      </c>
      <c r="G21" s="31"/>
      <c r="H21" s="32"/>
    </row>
    <row r="22" spans="1:8" ht="59.4">
      <c r="A22" s="36" t="s">
        <v>47</v>
      </c>
      <c r="B22" s="18">
        <v>19</v>
      </c>
      <c r="C22" s="19">
        <v>8</v>
      </c>
      <c r="D22" s="40">
        <f>C22/B22</f>
        <v>0.42105263157894735</v>
      </c>
      <c r="E22" s="19">
        <v>11</v>
      </c>
      <c r="F22" s="40">
        <f>E22/B22</f>
        <v>0.57894736842105265</v>
      </c>
      <c r="G22" s="31"/>
      <c r="H22" s="32"/>
    </row>
    <row r="23" spans="1:8" ht="59.4">
      <c r="A23" s="36" t="s">
        <v>48</v>
      </c>
      <c r="B23" s="18">
        <v>26</v>
      </c>
      <c r="C23" s="19">
        <v>9</v>
      </c>
      <c r="D23" s="40">
        <f>C23/B23</f>
        <v>0.34615384615384615</v>
      </c>
      <c r="E23" s="19">
        <v>17</v>
      </c>
      <c r="F23" s="40">
        <f>E23/B23</f>
        <v>0.65384615384615385</v>
      </c>
      <c r="G23" s="31"/>
      <c r="H23" s="32"/>
    </row>
    <row r="24" spans="1:8" ht="17.399999999999999">
      <c r="A24" s="37" t="s">
        <v>49</v>
      </c>
      <c r="B24" s="38"/>
      <c r="C24" s="38"/>
      <c r="D24" s="38"/>
      <c r="E24" s="38"/>
      <c r="F24" s="38"/>
    </row>
  </sheetData>
  <mergeCells count="2">
    <mergeCell ref="A1:F1"/>
    <mergeCell ref="A3:E3"/>
  </mergeCells>
  <phoneticPr fontId="15" type="noConversion"/>
  <pageMargins left="0.70833333333333304" right="0.70833333333333304" top="0.74791666666666701" bottom="0.74791666666666701" header="0.51180555555555496" footer="0.51180555555555496"/>
  <pageSetup paperSize="9" firstPageNumber="0" fitToHeight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K25"/>
  <sheetViews>
    <sheetView zoomScale="80" zoomScaleNormal="80" workbookViewId="0">
      <selection sqref="A1:F1"/>
    </sheetView>
  </sheetViews>
  <sheetFormatPr defaultRowHeight="16.2"/>
  <cols>
    <col min="1" max="1" width="29.6640625" style="1" customWidth="1"/>
    <col min="2" max="5" width="25.44140625" style="47" customWidth="1"/>
    <col min="6" max="6" width="25.44140625" style="48" customWidth="1"/>
    <col min="7" max="1025" width="9" style="1" customWidth="1"/>
  </cols>
  <sheetData>
    <row r="1" spans="1:6" s="3" customFormat="1" ht="128.1" customHeight="1">
      <c r="A1" s="85" t="s">
        <v>110</v>
      </c>
      <c r="B1" s="85"/>
      <c r="C1" s="85"/>
      <c r="D1" s="85"/>
      <c r="E1" s="85"/>
      <c r="F1" s="85"/>
    </row>
    <row r="2" spans="1:6" ht="32.4" customHeight="1">
      <c r="A2" s="28"/>
      <c r="B2" s="28"/>
      <c r="C2" s="28"/>
      <c r="D2" s="28"/>
      <c r="E2" s="28"/>
      <c r="F2" s="39" t="s">
        <v>65</v>
      </c>
    </row>
    <row r="3" spans="1:6" ht="26.85" customHeight="1">
      <c r="A3" s="91" t="s">
        <v>66</v>
      </c>
      <c r="B3" s="91"/>
      <c r="C3" s="91"/>
      <c r="D3" s="91"/>
      <c r="E3" s="91"/>
      <c r="F3" s="29" t="s">
        <v>0</v>
      </c>
    </row>
    <row r="4" spans="1:6" ht="63.75" customHeight="1">
      <c r="A4" s="7" t="s">
        <v>25</v>
      </c>
      <c r="B4" s="7" t="s">
        <v>26</v>
      </c>
      <c r="C4" s="7" t="s">
        <v>27</v>
      </c>
      <c r="D4" s="8" t="s">
        <v>28</v>
      </c>
      <c r="E4" s="7" t="s">
        <v>29</v>
      </c>
      <c r="F4" s="8" t="s">
        <v>28</v>
      </c>
    </row>
    <row r="5" spans="1:6" s="49" customFormat="1" ht="39.6">
      <c r="A5" s="13" t="s">
        <v>26</v>
      </c>
      <c r="B5" s="17">
        <f>B6+B7+B8+B9+B10+B11+B12+B13+B14+B15+B16+B17+B18</f>
        <v>129</v>
      </c>
      <c r="C5" s="17">
        <f>C6+C7+C8+C9+C10+C11+C12+C13+C14+C15+C16+C17+C18</f>
        <v>36</v>
      </c>
      <c r="D5" s="43">
        <f t="shared" ref="D5:D12" si="0">C5/B5</f>
        <v>0.27906976744186046</v>
      </c>
      <c r="E5" s="17">
        <f>E6+E7+E8+E9+E10+E11+E12+E13+E14+E15+E16+E17+E18</f>
        <v>93</v>
      </c>
      <c r="F5" s="43">
        <f t="shared" ref="F5:F12" si="1">E5/B5</f>
        <v>0.72093023255813948</v>
      </c>
    </row>
    <row r="6" spans="1:6" s="50" customFormat="1" ht="52.2">
      <c r="A6" s="36" t="s">
        <v>67</v>
      </c>
      <c r="B6" s="14">
        <v>4</v>
      </c>
      <c r="C6" s="15">
        <v>0</v>
      </c>
      <c r="D6" s="43">
        <f t="shared" si="0"/>
        <v>0</v>
      </c>
      <c r="E6" s="15">
        <v>4</v>
      </c>
      <c r="F6" s="43">
        <f t="shared" si="1"/>
        <v>1</v>
      </c>
    </row>
    <row r="7" spans="1:6" s="51" customFormat="1" ht="79.2">
      <c r="A7" s="36" t="s">
        <v>31</v>
      </c>
      <c r="B7" s="17">
        <v>9</v>
      </c>
      <c r="C7" s="15">
        <v>2</v>
      </c>
      <c r="D7" s="43">
        <f t="shared" si="0"/>
        <v>0.22222222222222221</v>
      </c>
      <c r="E7" s="15">
        <v>7</v>
      </c>
      <c r="F7" s="43">
        <f t="shared" si="1"/>
        <v>0.77777777777777779</v>
      </c>
    </row>
    <row r="8" spans="1:6" s="50" customFormat="1" ht="59.4">
      <c r="A8" s="36" t="s">
        <v>68</v>
      </c>
      <c r="B8" s="17">
        <v>4</v>
      </c>
      <c r="C8" s="15">
        <v>0</v>
      </c>
      <c r="D8" s="43">
        <f t="shared" si="0"/>
        <v>0</v>
      </c>
      <c r="E8" s="15">
        <v>4</v>
      </c>
      <c r="F8" s="43">
        <f t="shared" si="1"/>
        <v>1</v>
      </c>
    </row>
    <row r="9" spans="1:6" s="50" customFormat="1" ht="59.4">
      <c r="A9" s="36" t="s">
        <v>69</v>
      </c>
      <c r="B9" s="17">
        <v>5</v>
      </c>
      <c r="C9" s="15">
        <v>0</v>
      </c>
      <c r="D9" s="43">
        <f t="shared" si="0"/>
        <v>0</v>
      </c>
      <c r="E9" s="15">
        <v>5</v>
      </c>
      <c r="F9" s="43">
        <f t="shared" si="1"/>
        <v>1</v>
      </c>
    </row>
    <row r="10" spans="1:6" s="52" customFormat="1" ht="79.2">
      <c r="A10" s="36" t="s">
        <v>70</v>
      </c>
      <c r="B10" s="17">
        <v>7</v>
      </c>
      <c r="C10" s="15">
        <v>3</v>
      </c>
      <c r="D10" s="43">
        <f t="shared" si="0"/>
        <v>0.42857142857142855</v>
      </c>
      <c r="E10" s="15">
        <v>4</v>
      </c>
      <c r="F10" s="43">
        <f t="shared" si="1"/>
        <v>0.5714285714285714</v>
      </c>
    </row>
    <row r="11" spans="1:6" s="53" customFormat="1" ht="59.4">
      <c r="A11" s="36" t="s">
        <v>35</v>
      </c>
      <c r="B11" s="17">
        <v>3</v>
      </c>
      <c r="C11" s="15">
        <v>0</v>
      </c>
      <c r="D11" s="43">
        <f t="shared" si="0"/>
        <v>0</v>
      </c>
      <c r="E11" s="15">
        <v>3</v>
      </c>
      <c r="F11" s="43">
        <f t="shared" si="1"/>
        <v>1</v>
      </c>
    </row>
    <row r="12" spans="1:6" s="50" customFormat="1" ht="59.4">
      <c r="A12" s="36" t="s">
        <v>71</v>
      </c>
      <c r="B12" s="17">
        <v>1</v>
      </c>
      <c r="C12" s="15">
        <v>0</v>
      </c>
      <c r="D12" s="43">
        <f t="shared" si="0"/>
        <v>0</v>
      </c>
      <c r="E12" s="15">
        <v>1</v>
      </c>
      <c r="F12" s="43">
        <f t="shared" si="1"/>
        <v>1</v>
      </c>
    </row>
    <row r="13" spans="1:6" s="50" customFormat="1" ht="59.4">
      <c r="A13" s="36" t="s">
        <v>40</v>
      </c>
      <c r="B13" s="17">
        <v>0</v>
      </c>
      <c r="C13" s="15">
        <v>0</v>
      </c>
      <c r="D13" s="43">
        <v>0</v>
      </c>
      <c r="E13" s="15">
        <v>0</v>
      </c>
      <c r="F13" s="43">
        <v>0</v>
      </c>
    </row>
    <row r="14" spans="1:6" s="50" customFormat="1" ht="59.4">
      <c r="A14" s="36" t="s">
        <v>45</v>
      </c>
      <c r="B14" s="17">
        <v>7</v>
      </c>
      <c r="C14" s="15">
        <v>3</v>
      </c>
      <c r="D14" s="43">
        <f>C14/B14</f>
        <v>0.42857142857142855</v>
      </c>
      <c r="E14" s="15">
        <v>4</v>
      </c>
      <c r="F14" s="43">
        <f>E14/B14</f>
        <v>0.5714285714285714</v>
      </c>
    </row>
    <row r="15" spans="1:6" s="50" customFormat="1" ht="59.4">
      <c r="A15" s="36" t="s">
        <v>46</v>
      </c>
      <c r="B15" s="17">
        <v>52</v>
      </c>
      <c r="C15" s="15">
        <v>11</v>
      </c>
      <c r="D15" s="43">
        <f>C15/B15</f>
        <v>0.21153846153846154</v>
      </c>
      <c r="E15" s="15">
        <v>41</v>
      </c>
      <c r="F15" s="43">
        <f>E15/B15</f>
        <v>0.78846153846153844</v>
      </c>
    </row>
    <row r="16" spans="1:6" s="50" customFormat="1" ht="59.4">
      <c r="A16" s="36" t="s">
        <v>47</v>
      </c>
      <c r="B16" s="17">
        <v>14</v>
      </c>
      <c r="C16" s="15">
        <v>9</v>
      </c>
      <c r="D16" s="43">
        <f>C16/B16</f>
        <v>0.6428571428571429</v>
      </c>
      <c r="E16" s="15">
        <v>5</v>
      </c>
      <c r="F16" s="43">
        <f>E16/B16</f>
        <v>0.35714285714285715</v>
      </c>
    </row>
    <row r="17" spans="1:6" s="50" customFormat="1" ht="79.2">
      <c r="A17" s="36" t="s">
        <v>72</v>
      </c>
      <c r="B17" s="17">
        <v>4</v>
      </c>
      <c r="C17" s="15">
        <v>2</v>
      </c>
      <c r="D17" s="43">
        <f>C17/B17</f>
        <v>0.5</v>
      </c>
      <c r="E17" s="15">
        <v>2</v>
      </c>
      <c r="F17" s="43">
        <f>E17/B17</f>
        <v>0.5</v>
      </c>
    </row>
    <row r="18" spans="1:6" s="50" customFormat="1" ht="59.4">
      <c r="A18" s="36" t="s">
        <v>48</v>
      </c>
      <c r="B18" s="17">
        <v>19</v>
      </c>
      <c r="C18" s="15">
        <v>6</v>
      </c>
      <c r="D18" s="43">
        <f>C18/B18</f>
        <v>0.31578947368421051</v>
      </c>
      <c r="E18" s="15">
        <v>13</v>
      </c>
      <c r="F18" s="43">
        <f>E18/B18</f>
        <v>0.68421052631578949</v>
      </c>
    </row>
    <row r="19" spans="1:6" ht="20.85" customHeight="1">
      <c r="A19" s="37" t="s">
        <v>49</v>
      </c>
      <c r="B19" s="38"/>
      <c r="C19" s="38"/>
      <c r="D19" s="38"/>
      <c r="E19" s="38"/>
      <c r="F19" s="38"/>
    </row>
    <row r="20" spans="1:6" ht="15" customHeight="1"/>
    <row r="25" spans="1:6" ht="29.85" customHeight="1">
      <c r="A25" s="92"/>
      <c r="B25" s="92"/>
      <c r="C25" s="92"/>
      <c r="D25" s="92"/>
      <c r="E25" s="92"/>
    </row>
  </sheetData>
  <mergeCells count="3">
    <mergeCell ref="A1:F1"/>
    <mergeCell ref="A3:E3"/>
    <mergeCell ref="A25:E25"/>
  </mergeCells>
  <phoneticPr fontId="15" type="noConversion"/>
  <printOptions horizontalCentered="1"/>
  <pageMargins left="0.59027777777777801" right="0.59027777777777801" top="0.59027777777777801" bottom="0.59027777777777801" header="0.51180555555555496" footer="0.51180555555555496"/>
  <pageSetup paperSize="9" firstPageNumber="0" fitToHeight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K24"/>
  <sheetViews>
    <sheetView zoomScale="80" zoomScaleNormal="80" workbookViewId="0">
      <selection sqref="A1:F1"/>
    </sheetView>
  </sheetViews>
  <sheetFormatPr defaultRowHeight="16.2"/>
  <cols>
    <col min="1" max="1" width="29.6640625" style="1" customWidth="1"/>
    <col min="2" max="5" width="22.33203125" style="47" customWidth="1"/>
    <col min="6" max="6" width="22.33203125" style="48" customWidth="1"/>
    <col min="7" max="1025" width="9" style="1" customWidth="1"/>
  </cols>
  <sheetData>
    <row r="1" spans="1:6" s="3" customFormat="1" ht="86.25" customHeight="1">
      <c r="A1" s="93" t="s">
        <v>111</v>
      </c>
      <c r="B1" s="93"/>
      <c r="C1" s="93"/>
      <c r="D1" s="93"/>
      <c r="E1" s="93"/>
      <c r="F1" s="93"/>
    </row>
    <row r="2" spans="1:6" ht="26.85" customHeight="1">
      <c r="A2" s="91" t="s">
        <v>73</v>
      </c>
      <c r="B2" s="91"/>
      <c r="C2" s="91"/>
      <c r="D2" s="91"/>
      <c r="E2" s="91"/>
      <c r="F2" s="29" t="s">
        <v>74</v>
      </c>
    </row>
    <row r="3" spans="1:6" ht="63.75" customHeight="1">
      <c r="A3" s="7" t="s">
        <v>25</v>
      </c>
      <c r="B3" s="7" t="s">
        <v>75</v>
      </c>
      <c r="C3" s="7" t="s">
        <v>76</v>
      </c>
      <c r="D3" s="8" t="s">
        <v>28</v>
      </c>
      <c r="E3" s="7" t="s">
        <v>77</v>
      </c>
      <c r="F3" s="8" t="s">
        <v>28</v>
      </c>
    </row>
    <row r="4" spans="1:6" s="49" customFormat="1" ht="39.6">
      <c r="A4" s="13" t="s">
        <v>26</v>
      </c>
      <c r="B4" s="14">
        <v>106</v>
      </c>
      <c r="C4" s="14">
        <v>34</v>
      </c>
      <c r="D4" s="43">
        <f t="shared" ref="D4:D17" si="0">C4/B4</f>
        <v>0.32075471698113206</v>
      </c>
      <c r="E4" s="14">
        <v>72</v>
      </c>
      <c r="F4" s="43">
        <f t="shared" ref="F4:F17" si="1">E4/B4</f>
        <v>0.67924528301886788</v>
      </c>
    </row>
    <row r="5" spans="1:6" s="50" customFormat="1" ht="52.2">
      <c r="A5" s="36" t="s">
        <v>67</v>
      </c>
      <c r="B5" s="14">
        <v>3</v>
      </c>
      <c r="C5" s="15">
        <v>0</v>
      </c>
      <c r="D5" s="43">
        <f t="shared" si="0"/>
        <v>0</v>
      </c>
      <c r="E5" s="15">
        <v>3</v>
      </c>
      <c r="F5" s="43">
        <f t="shared" si="1"/>
        <v>1</v>
      </c>
    </row>
    <row r="6" spans="1:6" s="51" customFormat="1" ht="59.4">
      <c r="A6" s="36" t="s">
        <v>78</v>
      </c>
      <c r="B6" s="17">
        <v>13</v>
      </c>
      <c r="C6" s="15">
        <v>2</v>
      </c>
      <c r="D6" s="43">
        <f t="shared" si="0"/>
        <v>0.15384615384615385</v>
      </c>
      <c r="E6" s="15">
        <v>11</v>
      </c>
      <c r="F6" s="43">
        <f t="shared" si="1"/>
        <v>0.84615384615384615</v>
      </c>
    </row>
    <row r="7" spans="1:6" s="50" customFormat="1" ht="59.4">
      <c r="A7" s="36" t="s">
        <v>79</v>
      </c>
      <c r="B7" s="17">
        <v>5</v>
      </c>
      <c r="C7" s="15">
        <v>0</v>
      </c>
      <c r="D7" s="43">
        <f t="shared" si="0"/>
        <v>0</v>
      </c>
      <c r="E7" s="15">
        <v>5</v>
      </c>
      <c r="F7" s="43">
        <f t="shared" si="1"/>
        <v>1</v>
      </c>
    </row>
    <row r="8" spans="1:6" s="50" customFormat="1" ht="59.4">
      <c r="A8" s="36" t="s">
        <v>80</v>
      </c>
      <c r="B8" s="17">
        <f>C8+E8</f>
        <v>2</v>
      </c>
      <c r="C8" s="15">
        <v>1</v>
      </c>
      <c r="D8" s="43">
        <f t="shared" si="0"/>
        <v>0.5</v>
      </c>
      <c r="E8" s="15">
        <v>1</v>
      </c>
      <c r="F8" s="43">
        <f t="shared" si="1"/>
        <v>0.5</v>
      </c>
    </row>
    <row r="9" spans="1:6" s="52" customFormat="1" ht="79.2">
      <c r="A9" s="36" t="s">
        <v>81</v>
      </c>
      <c r="B9" s="17">
        <v>9</v>
      </c>
      <c r="C9" s="15">
        <v>6</v>
      </c>
      <c r="D9" s="43">
        <f t="shared" si="0"/>
        <v>0.66666666666666663</v>
      </c>
      <c r="E9" s="15">
        <v>3</v>
      </c>
      <c r="F9" s="43">
        <f t="shared" si="1"/>
        <v>0.33333333333333331</v>
      </c>
    </row>
    <row r="10" spans="1:6" s="53" customFormat="1" ht="59.4">
      <c r="A10" s="36" t="s">
        <v>82</v>
      </c>
      <c r="B10" s="17">
        <f>C10+E10</f>
        <v>5</v>
      </c>
      <c r="C10" s="15">
        <v>4</v>
      </c>
      <c r="D10" s="43">
        <f t="shared" si="0"/>
        <v>0.8</v>
      </c>
      <c r="E10" s="15">
        <v>1</v>
      </c>
      <c r="F10" s="43">
        <f t="shared" si="1"/>
        <v>0.2</v>
      </c>
    </row>
    <row r="11" spans="1:6" s="50" customFormat="1" ht="59.4">
      <c r="A11" s="36" t="s">
        <v>83</v>
      </c>
      <c r="B11" s="17">
        <v>1</v>
      </c>
      <c r="C11" s="15">
        <v>0</v>
      </c>
      <c r="D11" s="43">
        <f t="shared" si="0"/>
        <v>0</v>
      </c>
      <c r="E11" s="15">
        <v>1</v>
      </c>
      <c r="F11" s="43">
        <f t="shared" si="1"/>
        <v>1</v>
      </c>
    </row>
    <row r="12" spans="1:6" s="50" customFormat="1" ht="39.6">
      <c r="A12" s="36" t="s">
        <v>84</v>
      </c>
      <c r="B12" s="17">
        <v>1</v>
      </c>
      <c r="C12" s="15">
        <v>0</v>
      </c>
      <c r="D12" s="43">
        <f t="shared" si="0"/>
        <v>0</v>
      </c>
      <c r="E12" s="15">
        <v>1</v>
      </c>
      <c r="F12" s="43">
        <f t="shared" si="1"/>
        <v>1</v>
      </c>
    </row>
    <row r="13" spans="1:6" s="50" customFormat="1" ht="59.4">
      <c r="A13" s="36" t="s">
        <v>45</v>
      </c>
      <c r="B13" s="17">
        <f>C13+E13</f>
        <v>4</v>
      </c>
      <c r="C13" s="15">
        <v>1</v>
      </c>
      <c r="D13" s="43">
        <f t="shared" si="0"/>
        <v>0.25</v>
      </c>
      <c r="E13" s="15">
        <v>3</v>
      </c>
      <c r="F13" s="43">
        <f t="shared" si="1"/>
        <v>0.75</v>
      </c>
    </row>
    <row r="14" spans="1:6" s="50" customFormat="1" ht="59.4">
      <c r="A14" s="36" t="s">
        <v>85</v>
      </c>
      <c r="B14" s="17">
        <f>C14+E14</f>
        <v>31</v>
      </c>
      <c r="C14" s="15">
        <v>8</v>
      </c>
      <c r="D14" s="43">
        <f t="shared" si="0"/>
        <v>0.25806451612903225</v>
      </c>
      <c r="E14" s="15">
        <v>23</v>
      </c>
      <c r="F14" s="43">
        <f t="shared" si="1"/>
        <v>0.74193548387096775</v>
      </c>
    </row>
    <row r="15" spans="1:6" s="50" customFormat="1" ht="59.4">
      <c r="A15" s="36" t="s">
        <v>86</v>
      </c>
      <c r="B15" s="17">
        <f>C15+E15</f>
        <v>9</v>
      </c>
      <c r="C15" s="15">
        <v>5</v>
      </c>
      <c r="D15" s="43">
        <f t="shared" si="0"/>
        <v>0.55555555555555558</v>
      </c>
      <c r="E15" s="15">
        <v>4</v>
      </c>
      <c r="F15" s="43">
        <f t="shared" si="1"/>
        <v>0.44444444444444442</v>
      </c>
    </row>
    <row r="16" spans="1:6" s="50" customFormat="1" ht="79.2">
      <c r="A16" s="36" t="s">
        <v>72</v>
      </c>
      <c r="B16" s="17">
        <f>C16+E16</f>
        <v>1</v>
      </c>
      <c r="C16" s="15">
        <v>0</v>
      </c>
      <c r="D16" s="43">
        <f t="shared" si="0"/>
        <v>0</v>
      </c>
      <c r="E16" s="15">
        <v>1</v>
      </c>
      <c r="F16" s="43">
        <f t="shared" si="1"/>
        <v>1</v>
      </c>
    </row>
    <row r="17" spans="1:6" s="50" customFormat="1" ht="59.4">
      <c r="A17" s="36" t="s">
        <v>48</v>
      </c>
      <c r="B17" s="17">
        <f>C17+E17</f>
        <v>22</v>
      </c>
      <c r="C17" s="15">
        <v>7</v>
      </c>
      <c r="D17" s="43">
        <f t="shared" si="0"/>
        <v>0.31818181818181818</v>
      </c>
      <c r="E17" s="15">
        <v>15</v>
      </c>
      <c r="F17" s="43">
        <f t="shared" si="1"/>
        <v>0.68181818181818177</v>
      </c>
    </row>
    <row r="18" spans="1:6" ht="20.85" customHeight="1">
      <c r="A18" s="37" t="s">
        <v>49</v>
      </c>
      <c r="B18" s="38"/>
      <c r="C18" s="38"/>
      <c r="D18" s="38"/>
      <c r="E18" s="38"/>
      <c r="F18" s="38"/>
    </row>
    <row r="19" spans="1:6" ht="15" customHeight="1"/>
    <row r="24" spans="1:6" ht="29.85" customHeight="1">
      <c r="A24" s="92"/>
      <c r="B24" s="92"/>
      <c r="C24" s="92"/>
      <c r="D24" s="92"/>
      <c r="E24" s="92"/>
    </row>
  </sheetData>
  <mergeCells count="3">
    <mergeCell ref="A1:F1"/>
    <mergeCell ref="A2:E2"/>
    <mergeCell ref="A24:E24"/>
  </mergeCells>
  <phoneticPr fontId="15" type="noConversion"/>
  <printOptions horizontalCentered="1"/>
  <pageMargins left="0.59027777777777801" right="0.59027777777777801" top="0.59027777777777801" bottom="0.59027777777777801" header="0.51180555555555496" footer="0.51180555555555496"/>
  <pageSetup paperSize="9" firstPageNumber="0" fitToHeight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K24"/>
  <sheetViews>
    <sheetView zoomScale="80" zoomScaleNormal="80" workbookViewId="0">
      <selection sqref="A1:F1"/>
    </sheetView>
  </sheetViews>
  <sheetFormatPr defaultRowHeight="16.2"/>
  <cols>
    <col min="1" max="1" width="29.6640625" style="1" customWidth="1"/>
    <col min="2" max="5" width="24.44140625" style="47" customWidth="1"/>
    <col min="6" max="6" width="24.44140625" style="48" customWidth="1"/>
    <col min="7" max="1025" width="9" style="1" customWidth="1"/>
  </cols>
  <sheetData>
    <row r="1" spans="1:6" s="3" customFormat="1" ht="86.25" customHeight="1">
      <c r="A1" s="93" t="s">
        <v>111</v>
      </c>
      <c r="B1" s="93"/>
      <c r="C1" s="93"/>
      <c r="D1" s="93"/>
      <c r="E1" s="93"/>
      <c r="F1" s="93"/>
    </row>
    <row r="2" spans="1:6" ht="26.85" customHeight="1">
      <c r="A2" s="91" t="s">
        <v>87</v>
      </c>
      <c r="B2" s="91"/>
      <c r="C2" s="91"/>
      <c r="D2" s="91"/>
      <c r="E2" s="91"/>
      <c r="F2" s="29" t="s">
        <v>74</v>
      </c>
    </row>
    <row r="3" spans="1:6" ht="63.75" customHeight="1">
      <c r="A3" s="7" t="s">
        <v>25</v>
      </c>
      <c r="B3" s="7" t="s">
        <v>75</v>
      </c>
      <c r="C3" s="7" t="s">
        <v>76</v>
      </c>
      <c r="D3" s="8" t="s">
        <v>28</v>
      </c>
      <c r="E3" s="7" t="s">
        <v>77</v>
      </c>
      <c r="F3" s="8" t="s">
        <v>28</v>
      </c>
    </row>
    <row r="4" spans="1:6" s="49" customFormat="1" ht="39.6">
      <c r="A4" s="13" t="s">
        <v>26</v>
      </c>
      <c r="B4" s="54">
        <v>75</v>
      </c>
      <c r="C4" s="54">
        <v>27</v>
      </c>
      <c r="D4" s="55">
        <f t="shared" ref="D4:D17" si="0">C4/B4*100</f>
        <v>36</v>
      </c>
      <c r="E4" s="54">
        <v>48</v>
      </c>
      <c r="F4" s="55">
        <f t="shared" ref="F4:F17" si="1">E4/B4*100</f>
        <v>64</v>
      </c>
    </row>
    <row r="5" spans="1:6" s="50" customFormat="1" ht="52.2">
      <c r="A5" s="36" t="s">
        <v>67</v>
      </c>
      <c r="B5" s="7">
        <v>2</v>
      </c>
      <c r="C5" s="7">
        <v>0</v>
      </c>
      <c r="D5" s="56">
        <f t="shared" si="0"/>
        <v>0</v>
      </c>
      <c r="E5" s="7">
        <v>2</v>
      </c>
      <c r="F5" s="56">
        <f t="shared" si="1"/>
        <v>100</v>
      </c>
    </row>
    <row r="6" spans="1:6" s="51" customFormat="1" ht="59.4">
      <c r="A6" s="36" t="s">
        <v>78</v>
      </c>
      <c r="B6" s="7">
        <v>12</v>
      </c>
      <c r="C6" s="7">
        <v>2</v>
      </c>
      <c r="D6" s="56">
        <f t="shared" si="0"/>
        <v>16.666666666666664</v>
      </c>
      <c r="E6" s="7">
        <v>10</v>
      </c>
      <c r="F6" s="56">
        <f t="shared" si="1"/>
        <v>83.333333333333343</v>
      </c>
    </row>
    <row r="7" spans="1:6" s="50" customFormat="1" ht="59.4">
      <c r="A7" s="36" t="s">
        <v>79</v>
      </c>
      <c r="B7" s="7">
        <v>4</v>
      </c>
      <c r="C7" s="7">
        <v>0</v>
      </c>
      <c r="D7" s="56">
        <f t="shared" si="0"/>
        <v>0</v>
      </c>
      <c r="E7" s="7">
        <v>4</v>
      </c>
      <c r="F7" s="56">
        <f t="shared" si="1"/>
        <v>100</v>
      </c>
    </row>
    <row r="8" spans="1:6" s="50" customFormat="1" ht="59.4">
      <c r="A8" s="36" t="s">
        <v>80</v>
      </c>
      <c r="B8" s="7">
        <v>3</v>
      </c>
      <c r="C8" s="7">
        <v>1</v>
      </c>
      <c r="D8" s="56">
        <f t="shared" si="0"/>
        <v>33.333333333333329</v>
      </c>
      <c r="E8" s="7">
        <v>2</v>
      </c>
      <c r="F8" s="56">
        <f t="shared" si="1"/>
        <v>66.666666666666657</v>
      </c>
    </row>
    <row r="9" spans="1:6" s="52" customFormat="1" ht="79.2">
      <c r="A9" s="36" t="s">
        <v>81</v>
      </c>
      <c r="B9" s="7">
        <v>3</v>
      </c>
      <c r="C9" s="7">
        <v>3</v>
      </c>
      <c r="D9" s="56">
        <f t="shared" si="0"/>
        <v>100</v>
      </c>
      <c r="E9" s="7">
        <v>0</v>
      </c>
      <c r="F9" s="56">
        <f t="shared" si="1"/>
        <v>0</v>
      </c>
    </row>
    <row r="10" spans="1:6" s="53" customFormat="1" ht="59.4">
      <c r="A10" s="36" t="s">
        <v>82</v>
      </c>
      <c r="B10" s="7">
        <v>1</v>
      </c>
      <c r="C10" s="57">
        <v>1</v>
      </c>
      <c r="D10" s="56">
        <f t="shared" si="0"/>
        <v>100</v>
      </c>
      <c r="E10" s="57">
        <v>0</v>
      </c>
      <c r="F10" s="56">
        <f t="shared" si="1"/>
        <v>0</v>
      </c>
    </row>
    <row r="11" spans="1:6" s="50" customFormat="1" ht="59.4">
      <c r="A11" s="36" t="s">
        <v>83</v>
      </c>
      <c r="B11" s="7">
        <v>2</v>
      </c>
      <c r="C11" s="57">
        <v>2</v>
      </c>
      <c r="D11" s="56">
        <f t="shared" si="0"/>
        <v>100</v>
      </c>
      <c r="E11" s="57">
        <v>0</v>
      </c>
      <c r="F11" s="56">
        <f t="shared" si="1"/>
        <v>0</v>
      </c>
    </row>
    <row r="12" spans="1:6" ht="39.6">
      <c r="A12" s="36" t="s">
        <v>84</v>
      </c>
      <c r="B12" s="7">
        <v>1</v>
      </c>
      <c r="C12" s="7">
        <v>1</v>
      </c>
      <c r="D12" s="56">
        <f t="shared" si="0"/>
        <v>100</v>
      </c>
      <c r="E12" s="7">
        <v>0</v>
      </c>
      <c r="F12" s="56">
        <f t="shared" si="1"/>
        <v>0</v>
      </c>
    </row>
    <row r="13" spans="1:6" ht="59.4">
      <c r="A13" s="36" t="s">
        <v>45</v>
      </c>
      <c r="B13" s="7">
        <v>4</v>
      </c>
      <c r="C13" s="7">
        <v>3</v>
      </c>
      <c r="D13" s="56">
        <f t="shared" si="0"/>
        <v>75</v>
      </c>
      <c r="E13" s="7">
        <v>1</v>
      </c>
      <c r="F13" s="56">
        <f t="shared" si="1"/>
        <v>25</v>
      </c>
    </row>
    <row r="14" spans="1:6" ht="59.4">
      <c r="A14" s="36" t="s">
        <v>85</v>
      </c>
      <c r="B14" s="7">
        <v>20</v>
      </c>
      <c r="C14" s="7">
        <v>6</v>
      </c>
      <c r="D14" s="56">
        <f t="shared" si="0"/>
        <v>30</v>
      </c>
      <c r="E14" s="7">
        <v>14</v>
      </c>
      <c r="F14" s="56">
        <f t="shared" si="1"/>
        <v>70</v>
      </c>
    </row>
    <row r="15" spans="1:6" ht="59.4">
      <c r="A15" s="36" t="s">
        <v>86</v>
      </c>
      <c r="B15" s="7">
        <v>6</v>
      </c>
      <c r="C15" s="7">
        <v>2</v>
      </c>
      <c r="D15" s="56">
        <f t="shared" si="0"/>
        <v>33.333333333333329</v>
      </c>
      <c r="E15" s="7">
        <v>4</v>
      </c>
      <c r="F15" s="56">
        <f t="shared" si="1"/>
        <v>66.666666666666657</v>
      </c>
    </row>
    <row r="16" spans="1:6" ht="79.2">
      <c r="A16" s="36" t="s">
        <v>72</v>
      </c>
      <c r="B16" s="7">
        <v>1</v>
      </c>
      <c r="C16" s="57">
        <v>1</v>
      </c>
      <c r="D16" s="56">
        <f t="shared" si="0"/>
        <v>100</v>
      </c>
      <c r="E16" s="57">
        <v>0</v>
      </c>
      <c r="F16" s="56">
        <f t="shared" si="1"/>
        <v>0</v>
      </c>
    </row>
    <row r="17" spans="1:6" ht="59.4">
      <c r="A17" s="36" t="s">
        <v>48</v>
      </c>
      <c r="B17" s="7">
        <v>16</v>
      </c>
      <c r="C17" s="57">
        <v>5</v>
      </c>
      <c r="D17" s="56">
        <f t="shared" si="0"/>
        <v>31.25</v>
      </c>
      <c r="E17" s="57">
        <v>11</v>
      </c>
      <c r="F17" s="56">
        <f t="shared" si="1"/>
        <v>68.75</v>
      </c>
    </row>
    <row r="18" spans="1:6" ht="20.85" customHeight="1">
      <c r="A18" s="37" t="s">
        <v>49</v>
      </c>
      <c r="B18" s="38"/>
      <c r="C18" s="38"/>
      <c r="D18" s="38"/>
      <c r="E18" s="38"/>
      <c r="F18" s="38"/>
    </row>
    <row r="19" spans="1:6" ht="15" customHeight="1"/>
    <row r="24" spans="1:6" ht="29.85" customHeight="1">
      <c r="A24" s="92"/>
      <c r="B24" s="92"/>
      <c r="C24" s="92"/>
      <c r="D24" s="92"/>
      <c r="E24" s="92"/>
    </row>
  </sheetData>
  <mergeCells count="3">
    <mergeCell ref="A1:F1"/>
    <mergeCell ref="A2:E2"/>
    <mergeCell ref="A24:E24"/>
  </mergeCells>
  <phoneticPr fontId="15" type="noConversion"/>
  <printOptions horizontalCentered="1"/>
  <pageMargins left="0.59027777777777801" right="0.59027777777777801" top="0.59027777777777801" bottom="0.59027777777777801" header="0.51180555555555496" footer="0.51180555555555496"/>
  <pageSetup paperSize="9" firstPageNumber="0" fitToHeight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K24"/>
  <sheetViews>
    <sheetView zoomScale="80" zoomScaleNormal="80" workbookViewId="0">
      <selection activeCell="G3" sqref="G3"/>
    </sheetView>
  </sheetViews>
  <sheetFormatPr defaultRowHeight="16.2"/>
  <cols>
    <col min="1" max="1" width="29.6640625" style="1" customWidth="1"/>
    <col min="2" max="5" width="23.109375" style="47" customWidth="1"/>
    <col min="6" max="6" width="23.109375" style="48" customWidth="1"/>
    <col min="7" max="1025" width="9" style="1" customWidth="1"/>
  </cols>
  <sheetData>
    <row r="1" spans="1:6" s="3" customFormat="1" ht="86.25" customHeight="1">
      <c r="A1" s="93" t="s">
        <v>111</v>
      </c>
      <c r="B1" s="93"/>
      <c r="C1" s="93"/>
      <c r="D1" s="93"/>
      <c r="E1" s="93"/>
      <c r="F1" s="93"/>
    </row>
    <row r="2" spans="1:6" ht="26.85" customHeight="1">
      <c r="A2" s="91" t="s">
        <v>88</v>
      </c>
      <c r="B2" s="91"/>
      <c r="C2" s="91"/>
      <c r="D2" s="91"/>
      <c r="E2" s="91"/>
      <c r="F2" s="29" t="s">
        <v>74</v>
      </c>
    </row>
    <row r="3" spans="1:6" ht="63.75" customHeight="1">
      <c r="A3" s="7" t="s">
        <v>25</v>
      </c>
      <c r="B3" s="7" t="s">
        <v>75</v>
      </c>
      <c r="C3" s="7" t="s">
        <v>76</v>
      </c>
      <c r="D3" s="9" t="s">
        <v>28</v>
      </c>
      <c r="E3" s="7" t="s">
        <v>77</v>
      </c>
      <c r="F3" s="9" t="s">
        <v>28</v>
      </c>
    </row>
    <row r="4" spans="1:6" s="49" customFormat="1" ht="39.6">
      <c r="A4" s="13" t="s">
        <v>26</v>
      </c>
      <c r="B4" s="54">
        <f>+SUM(B5:B17)</f>
        <v>48</v>
      </c>
      <c r="C4" s="54">
        <f>+SUM(C5:C17)</f>
        <v>16</v>
      </c>
      <c r="D4" s="58">
        <f t="shared" ref="D4:D17" si="0">C4/B4*100</f>
        <v>33.333333333333329</v>
      </c>
      <c r="E4" s="54">
        <f>+SUM(E5:E17)</f>
        <v>32</v>
      </c>
      <c r="F4" s="58">
        <f t="shared" ref="F4:F17" si="1">E4/B4*100</f>
        <v>66.666666666666657</v>
      </c>
    </row>
    <row r="5" spans="1:6" s="50" customFormat="1" ht="52.2">
      <c r="A5" s="36" t="s">
        <v>67</v>
      </c>
      <c r="B5" s="7">
        <f t="shared" ref="B5:B17" si="2">C5+E5</f>
        <v>6</v>
      </c>
      <c r="C5" s="7">
        <v>1</v>
      </c>
      <c r="D5" s="58">
        <f t="shared" si="0"/>
        <v>16.666666666666664</v>
      </c>
      <c r="E5" s="7">
        <v>5</v>
      </c>
      <c r="F5" s="58">
        <f t="shared" si="1"/>
        <v>83.333333333333343</v>
      </c>
    </row>
    <row r="6" spans="1:6" s="51" customFormat="1" ht="59.4">
      <c r="A6" s="36" t="s">
        <v>78</v>
      </c>
      <c r="B6" s="7">
        <f t="shared" si="2"/>
        <v>1</v>
      </c>
      <c r="C6" s="7">
        <v>1</v>
      </c>
      <c r="D6" s="58">
        <f t="shared" si="0"/>
        <v>100</v>
      </c>
      <c r="E6" s="7">
        <v>0</v>
      </c>
      <c r="F6" s="58">
        <f t="shared" si="1"/>
        <v>0</v>
      </c>
    </row>
    <row r="7" spans="1:6" s="50" customFormat="1" ht="59.4">
      <c r="A7" s="36" t="s">
        <v>79</v>
      </c>
      <c r="B7" s="7">
        <f t="shared" si="2"/>
        <v>1</v>
      </c>
      <c r="C7" s="7">
        <v>0</v>
      </c>
      <c r="D7" s="58">
        <f t="shared" si="0"/>
        <v>0</v>
      </c>
      <c r="E7" s="7">
        <v>1</v>
      </c>
      <c r="F7" s="58">
        <f t="shared" si="1"/>
        <v>100</v>
      </c>
    </row>
    <row r="8" spans="1:6" s="50" customFormat="1" ht="59.4">
      <c r="A8" s="36" t="s">
        <v>80</v>
      </c>
      <c r="B8" s="7">
        <f t="shared" si="2"/>
        <v>1</v>
      </c>
      <c r="C8" s="7">
        <v>0</v>
      </c>
      <c r="D8" s="58">
        <f t="shared" si="0"/>
        <v>0</v>
      </c>
      <c r="E8" s="7">
        <v>1</v>
      </c>
      <c r="F8" s="58">
        <f t="shared" si="1"/>
        <v>100</v>
      </c>
    </row>
    <row r="9" spans="1:6" s="52" customFormat="1" ht="79.2">
      <c r="A9" s="36" t="s">
        <v>81</v>
      </c>
      <c r="B9" s="7">
        <f t="shared" si="2"/>
        <v>1</v>
      </c>
      <c r="C9" s="7">
        <v>1</v>
      </c>
      <c r="D9" s="58">
        <f t="shared" si="0"/>
        <v>100</v>
      </c>
      <c r="E9" s="7">
        <v>0</v>
      </c>
      <c r="F9" s="58">
        <f t="shared" si="1"/>
        <v>0</v>
      </c>
    </row>
    <row r="10" spans="1:6" s="53" customFormat="1" ht="59.4">
      <c r="A10" s="36" t="s">
        <v>82</v>
      </c>
      <c r="B10" s="7">
        <f t="shared" si="2"/>
        <v>2</v>
      </c>
      <c r="C10" s="57">
        <v>0</v>
      </c>
      <c r="D10" s="58">
        <f t="shared" si="0"/>
        <v>0</v>
      </c>
      <c r="E10" s="57">
        <v>2</v>
      </c>
      <c r="F10" s="58">
        <f t="shared" si="1"/>
        <v>100</v>
      </c>
    </row>
    <row r="11" spans="1:6" s="50" customFormat="1" ht="59.4">
      <c r="A11" s="36" t="s">
        <v>83</v>
      </c>
      <c r="B11" s="7">
        <f t="shared" si="2"/>
        <v>6</v>
      </c>
      <c r="C11" s="57">
        <v>1</v>
      </c>
      <c r="D11" s="58">
        <f t="shared" si="0"/>
        <v>16.666666666666664</v>
      </c>
      <c r="E11" s="57">
        <v>5</v>
      </c>
      <c r="F11" s="58">
        <f t="shared" si="1"/>
        <v>83.333333333333343</v>
      </c>
    </row>
    <row r="12" spans="1:6" ht="39.6">
      <c r="A12" s="36" t="s">
        <v>84</v>
      </c>
      <c r="B12" s="7">
        <f t="shared" si="2"/>
        <v>1</v>
      </c>
      <c r="C12" s="7">
        <v>1</v>
      </c>
      <c r="D12" s="58">
        <f t="shared" si="0"/>
        <v>100</v>
      </c>
      <c r="E12" s="7">
        <v>0</v>
      </c>
      <c r="F12" s="58">
        <f t="shared" si="1"/>
        <v>0</v>
      </c>
    </row>
    <row r="13" spans="1:6" ht="59.4">
      <c r="A13" s="36" t="s">
        <v>45</v>
      </c>
      <c r="B13" s="7">
        <f t="shared" si="2"/>
        <v>4</v>
      </c>
      <c r="C13" s="7">
        <v>1</v>
      </c>
      <c r="D13" s="58">
        <f t="shared" si="0"/>
        <v>25</v>
      </c>
      <c r="E13" s="7">
        <v>3</v>
      </c>
      <c r="F13" s="58">
        <f t="shared" si="1"/>
        <v>75</v>
      </c>
    </row>
    <row r="14" spans="1:6" ht="59.4">
      <c r="A14" s="36" t="s">
        <v>85</v>
      </c>
      <c r="B14" s="7">
        <f t="shared" si="2"/>
        <v>14</v>
      </c>
      <c r="C14" s="7">
        <v>6</v>
      </c>
      <c r="D14" s="58">
        <f t="shared" si="0"/>
        <v>42.857142857142854</v>
      </c>
      <c r="E14" s="7">
        <v>8</v>
      </c>
      <c r="F14" s="58">
        <f t="shared" si="1"/>
        <v>57.142857142857139</v>
      </c>
    </row>
    <row r="15" spans="1:6" ht="59.4">
      <c r="A15" s="36" t="s">
        <v>86</v>
      </c>
      <c r="B15" s="7">
        <f t="shared" si="2"/>
        <v>3</v>
      </c>
      <c r="C15" s="7">
        <v>0</v>
      </c>
      <c r="D15" s="58">
        <f t="shared" si="0"/>
        <v>0</v>
      </c>
      <c r="E15" s="7">
        <v>3</v>
      </c>
      <c r="F15" s="58">
        <f t="shared" si="1"/>
        <v>100</v>
      </c>
    </row>
    <row r="16" spans="1:6" ht="79.2">
      <c r="A16" s="36" t="s">
        <v>72</v>
      </c>
      <c r="B16" s="7">
        <f t="shared" si="2"/>
        <v>2</v>
      </c>
      <c r="C16" s="57">
        <v>1</v>
      </c>
      <c r="D16" s="58">
        <f t="shared" si="0"/>
        <v>50</v>
      </c>
      <c r="E16" s="57">
        <v>1</v>
      </c>
      <c r="F16" s="58">
        <f t="shared" si="1"/>
        <v>50</v>
      </c>
    </row>
    <row r="17" spans="1:6" ht="59.4">
      <c r="A17" s="36" t="s">
        <v>48</v>
      </c>
      <c r="B17" s="7">
        <f t="shared" si="2"/>
        <v>6</v>
      </c>
      <c r="C17" s="57">
        <v>3</v>
      </c>
      <c r="D17" s="58">
        <f t="shared" si="0"/>
        <v>50</v>
      </c>
      <c r="E17" s="57">
        <v>3</v>
      </c>
      <c r="F17" s="58">
        <f t="shared" si="1"/>
        <v>50</v>
      </c>
    </row>
    <row r="18" spans="1:6" ht="20.85" customHeight="1">
      <c r="A18" s="37" t="s">
        <v>49</v>
      </c>
      <c r="B18" s="38"/>
      <c r="C18" s="38"/>
      <c r="D18" s="38"/>
      <c r="E18" s="38"/>
      <c r="F18" s="38"/>
    </row>
    <row r="19" spans="1:6" ht="15" customHeight="1"/>
    <row r="24" spans="1:6" ht="29.85" customHeight="1">
      <c r="A24" s="92"/>
      <c r="B24" s="92"/>
      <c r="C24" s="92"/>
      <c r="D24" s="92"/>
      <c r="E24" s="92"/>
    </row>
  </sheetData>
  <mergeCells count="3">
    <mergeCell ref="A1:F1"/>
    <mergeCell ref="A2:E2"/>
    <mergeCell ref="A24:E24"/>
  </mergeCells>
  <phoneticPr fontId="15" type="noConversion"/>
  <printOptions horizontalCentered="1"/>
  <pageMargins left="0.59027777777777801" right="0.59027777777777801" top="0.59027777777777801" bottom="0.59027777777777801" header="0.51180555555555496" footer="0.51180555555555496"/>
  <pageSetup paperSize="9" firstPageNumber="0" fitToHeight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4B397-E638-4B53-A379-0C2AC9C040C9}">
  <sheetPr>
    <pageSetUpPr fitToPage="1"/>
  </sheetPr>
  <dimension ref="A1:H22"/>
  <sheetViews>
    <sheetView tabSelected="1" zoomScale="69" zoomScaleNormal="69" workbookViewId="0">
      <selection activeCell="M4" sqref="M4"/>
    </sheetView>
  </sheetViews>
  <sheetFormatPr defaultRowHeight="16.2"/>
  <cols>
    <col min="1" max="1" width="36.44140625" style="69" customWidth="1"/>
    <col min="2" max="2" width="18.6640625" style="69" customWidth="1"/>
    <col min="3" max="3" width="14.33203125" style="69" customWidth="1"/>
    <col min="4" max="4" width="22" style="69" customWidth="1"/>
    <col min="5" max="5" width="14.88671875" style="69" customWidth="1"/>
    <col min="6" max="6" width="24" style="69" customWidth="1"/>
    <col min="7" max="1025" width="8.44140625" style="69" customWidth="1"/>
    <col min="1026" max="16384" width="8.88671875" style="69"/>
  </cols>
  <sheetData>
    <row r="1" spans="1:8" ht="73.2" customHeight="1">
      <c r="A1" s="87" t="s">
        <v>110</v>
      </c>
      <c r="B1" s="87"/>
      <c r="C1" s="87"/>
      <c r="D1" s="87"/>
      <c r="E1" s="87"/>
      <c r="F1" s="87"/>
    </row>
    <row r="2" spans="1:8" ht="30" customHeight="1">
      <c r="A2" s="70"/>
      <c r="B2" s="70"/>
      <c r="C2" s="70"/>
      <c r="D2" s="70"/>
      <c r="E2" s="88" t="s">
        <v>94</v>
      </c>
      <c r="F2" s="88"/>
    </row>
    <row r="3" spans="1:8" ht="37.799999999999997" customHeight="1">
      <c r="A3" s="89" t="s">
        <v>95</v>
      </c>
      <c r="B3" s="89"/>
      <c r="C3" s="89"/>
      <c r="D3" s="89"/>
      <c r="E3" s="89"/>
      <c r="F3" s="71" t="s">
        <v>0</v>
      </c>
    </row>
    <row r="4" spans="1:8" ht="39.6">
      <c r="A4" s="46" t="s">
        <v>25</v>
      </c>
      <c r="B4" s="46" t="s">
        <v>26</v>
      </c>
      <c r="C4" s="46" t="s">
        <v>27</v>
      </c>
      <c r="D4" s="46" t="s">
        <v>28</v>
      </c>
      <c r="E4" s="46" t="s">
        <v>29</v>
      </c>
      <c r="F4" s="46" t="s">
        <v>28</v>
      </c>
    </row>
    <row r="5" spans="1:8" ht="53.1" customHeight="1">
      <c r="A5" s="72" t="s">
        <v>26</v>
      </c>
      <c r="B5" s="18">
        <f>SUM(B6:B21)</f>
        <v>517</v>
      </c>
      <c r="C5" s="18">
        <f>SUM(C6:C21)</f>
        <v>186</v>
      </c>
      <c r="D5" s="42">
        <f>C5/B5</f>
        <v>0.35976789168278528</v>
      </c>
      <c r="E5" s="18">
        <f>SUM(E6:E21)</f>
        <v>331</v>
      </c>
      <c r="F5" s="42">
        <f>E5/B5</f>
        <v>0.64023210831721467</v>
      </c>
      <c r="G5" s="73"/>
      <c r="H5" s="74"/>
    </row>
    <row r="6" spans="1:8" ht="85.05" customHeight="1">
      <c r="A6" s="79" t="s">
        <v>99</v>
      </c>
      <c r="B6" s="82">
        <v>8</v>
      </c>
      <c r="C6" s="82">
        <v>2</v>
      </c>
      <c r="D6" s="83">
        <v>0.25</v>
      </c>
      <c r="E6" s="84">
        <v>6</v>
      </c>
      <c r="F6" s="83">
        <v>0.75</v>
      </c>
      <c r="G6" s="73"/>
      <c r="H6" s="74"/>
    </row>
    <row r="7" spans="1:8" ht="85.05" customHeight="1">
      <c r="A7" s="80" t="s">
        <v>97</v>
      </c>
      <c r="B7" s="18">
        <v>0</v>
      </c>
      <c r="C7" s="41">
        <v>0</v>
      </c>
      <c r="D7" s="42">
        <v>0</v>
      </c>
      <c r="E7" s="41">
        <v>0</v>
      </c>
      <c r="F7" s="42">
        <v>0</v>
      </c>
      <c r="G7" s="73"/>
      <c r="H7" s="74"/>
    </row>
    <row r="8" spans="1:8" ht="85.05" customHeight="1">
      <c r="A8" s="81" t="s">
        <v>98</v>
      </c>
      <c r="B8" s="18">
        <v>8</v>
      </c>
      <c r="C8" s="41">
        <v>0</v>
      </c>
      <c r="D8" s="42">
        <v>0</v>
      </c>
      <c r="E8" s="41">
        <v>8</v>
      </c>
      <c r="F8" s="42">
        <v>1</v>
      </c>
      <c r="G8" s="73"/>
      <c r="H8" s="74"/>
    </row>
    <row r="9" spans="1:8" ht="85.05" customHeight="1">
      <c r="A9" s="81" t="s">
        <v>101</v>
      </c>
      <c r="B9" s="18">
        <v>6</v>
      </c>
      <c r="C9" s="41">
        <v>0</v>
      </c>
      <c r="D9" s="42">
        <v>0</v>
      </c>
      <c r="E9" s="41">
        <v>6</v>
      </c>
      <c r="F9" s="42">
        <v>1</v>
      </c>
      <c r="G9" s="73"/>
      <c r="H9" s="74"/>
    </row>
    <row r="10" spans="1:8" ht="85.05" customHeight="1">
      <c r="A10" s="81" t="s">
        <v>103</v>
      </c>
      <c r="B10" s="18">
        <v>2</v>
      </c>
      <c r="C10" s="41">
        <v>1</v>
      </c>
      <c r="D10" s="42">
        <v>0.5</v>
      </c>
      <c r="E10" s="41">
        <v>1</v>
      </c>
      <c r="F10" s="42">
        <v>0.5</v>
      </c>
      <c r="G10" s="73"/>
      <c r="H10" s="74"/>
    </row>
    <row r="11" spans="1:8" ht="85.05" customHeight="1">
      <c r="A11" s="81" t="s">
        <v>102</v>
      </c>
      <c r="B11" s="18">
        <v>2</v>
      </c>
      <c r="C11" s="41">
        <v>0</v>
      </c>
      <c r="D11" s="42">
        <v>0</v>
      </c>
      <c r="E11" s="41">
        <v>2</v>
      </c>
      <c r="F11" s="42">
        <v>1</v>
      </c>
      <c r="G11" s="73"/>
      <c r="H11" s="74"/>
    </row>
    <row r="12" spans="1:8" ht="85.05" customHeight="1">
      <c r="A12" s="80" t="s">
        <v>35</v>
      </c>
      <c r="B12" s="18">
        <v>30</v>
      </c>
      <c r="C12" s="41">
        <v>7</v>
      </c>
      <c r="D12" s="42">
        <v>0.23333333333333334</v>
      </c>
      <c r="E12" s="41">
        <v>23</v>
      </c>
      <c r="F12" s="42">
        <v>0.76666666666666672</v>
      </c>
      <c r="G12" s="73"/>
      <c r="H12" s="74"/>
    </row>
    <row r="13" spans="1:8" ht="85.05" customHeight="1">
      <c r="A13" s="80" t="s">
        <v>33</v>
      </c>
      <c r="B13" s="18">
        <v>15</v>
      </c>
      <c r="C13" s="41">
        <v>6</v>
      </c>
      <c r="D13" s="42">
        <v>0.4</v>
      </c>
      <c r="E13" s="41">
        <v>9</v>
      </c>
      <c r="F13" s="42">
        <v>0.6</v>
      </c>
      <c r="G13" s="73"/>
      <c r="H13" s="74"/>
    </row>
    <row r="14" spans="1:8" ht="85.05" customHeight="1">
      <c r="A14" s="81" t="s">
        <v>104</v>
      </c>
      <c r="B14" s="18">
        <v>5</v>
      </c>
      <c r="C14" s="41">
        <v>1</v>
      </c>
      <c r="D14" s="42">
        <v>0.2</v>
      </c>
      <c r="E14" s="41">
        <v>4</v>
      </c>
      <c r="F14" s="42">
        <v>0.8</v>
      </c>
      <c r="G14" s="73"/>
      <c r="H14" s="74"/>
    </row>
    <row r="15" spans="1:8" ht="85.05" customHeight="1">
      <c r="A15" s="80" t="s">
        <v>109</v>
      </c>
      <c r="B15" s="18">
        <v>13</v>
      </c>
      <c r="C15" s="41">
        <v>4</v>
      </c>
      <c r="D15" s="42">
        <v>0.30769230769230771</v>
      </c>
      <c r="E15" s="41">
        <v>9</v>
      </c>
      <c r="F15" s="42">
        <v>0.69230769230769229</v>
      </c>
      <c r="G15" s="73"/>
      <c r="H15" s="74"/>
    </row>
    <row r="16" spans="1:8" ht="85.05" customHeight="1">
      <c r="A16" s="81" t="s">
        <v>105</v>
      </c>
      <c r="B16" s="18">
        <v>2</v>
      </c>
      <c r="C16" s="41">
        <v>0</v>
      </c>
      <c r="D16" s="42">
        <v>0</v>
      </c>
      <c r="E16" s="41">
        <v>2</v>
      </c>
      <c r="F16" s="42">
        <v>1</v>
      </c>
      <c r="G16" s="73"/>
      <c r="H16" s="74"/>
    </row>
    <row r="17" spans="1:8" ht="85.05" customHeight="1">
      <c r="A17" s="81" t="s">
        <v>106</v>
      </c>
      <c r="B17" s="18">
        <v>0</v>
      </c>
      <c r="C17" s="41">
        <v>0</v>
      </c>
      <c r="D17" s="42">
        <v>0</v>
      </c>
      <c r="E17" s="41">
        <v>0</v>
      </c>
      <c r="F17" s="42">
        <v>0</v>
      </c>
      <c r="G17" s="73"/>
      <c r="H17" s="74"/>
    </row>
    <row r="18" spans="1:8" ht="85.05" customHeight="1">
      <c r="A18" s="33" t="s">
        <v>45</v>
      </c>
      <c r="B18" s="75">
        <f>C18+E18</f>
        <v>18</v>
      </c>
      <c r="C18" s="76">
        <v>3</v>
      </c>
      <c r="D18" s="42">
        <f>C18/B18</f>
        <v>0.16666666666666666</v>
      </c>
      <c r="E18" s="76">
        <v>15</v>
      </c>
      <c r="F18" s="42">
        <f>E18/B18</f>
        <v>0.83333333333333337</v>
      </c>
      <c r="G18" s="73"/>
      <c r="H18" s="74"/>
    </row>
    <row r="19" spans="1:8" ht="85.05" customHeight="1">
      <c r="A19" s="33" t="s">
        <v>46</v>
      </c>
      <c r="B19" s="75">
        <v>204</v>
      </c>
      <c r="C19" s="76">
        <v>74</v>
      </c>
      <c r="D19" s="42">
        <v>0.36274509803921567</v>
      </c>
      <c r="E19" s="76">
        <v>130</v>
      </c>
      <c r="F19" s="42">
        <v>0.63725490196078427</v>
      </c>
      <c r="G19" s="73"/>
      <c r="H19" s="74"/>
    </row>
    <row r="20" spans="1:8" ht="85.05" customHeight="1">
      <c r="A20" s="33" t="s">
        <v>47</v>
      </c>
      <c r="B20" s="75">
        <v>176</v>
      </c>
      <c r="C20" s="76">
        <v>75</v>
      </c>
      <c r="D20" s="42">
        <v>0.42609999999999998</v>
      </c>
      <c r="E20" s="76">
        <v>101</v>
      </c>
      <c r="F20" s="42">
        <v>0.57379999999999998</v>
      </c>
      <c r="G20" s="73"/>
      <c r="H20" s="74"/>
    </row>
    <row r="21" spans="1:8" ht="85.05" customHeight="1">
      <c r="A21" s="33" t="s">
        <v>100</v>
      </c>
      <c r="B21" s="75">
        <v>28</v>
      </c>
      <c r="C21" s="76">
        <v>13</v>
      </c>
      <c r="D21" s="42">
        <v>0.46400000000000002</v>
      </c>
      <c r="E21" s="76">
        <v>15</v>
      </c>
      <c r="F21" s="42">
        <v>0.53600000000000003</v>
      </c>
      <c r="G21" s="73"/>
      <c r="H21" s="74"/>
    </row>
    <row r="22" spans="1:8" ht="17.399999999999999">
      <c r="A22" s="77" t="s">
        <v>49</v>
      </c>
      <c r="B22" s="78"/>
      <c r="C22" s="78"/>
      <c r="D22" s="78"/>
      <c r="E22" s="78"/>
      <c r="F22" s="78"/>
    </row>
  </sheetData>
  <protectedRanges>
    <protectedRange sqref="E19:E21" name="範圍3_1_1_1"/>
    <protectedRange sqref="C19" name="範圍2_1_1_1_1"/>
    <protectedRange sqref="C20" name="範圍2_1_1_2_1"/>
    <protectedRange sqref="C18" name="範圍2_1_1_3"/>
    <protectedRange sqref="E18" name="範圍3_1_1_1_1"/>
  </protectedRanges>
  <mergeCells count="3">
    <mergeCell ref="A1:F1"/>
    <mergeCell ref="E2:F2"/>
    <mergeCell ref="A3:E3"/>
  </mergeCells>
  <phoneticPr fontId="15" type="noConversion"/>
  <pageMargins left="0.70866141732283472" right="0.70866141732283472" top="0.74803149606299213" bottom="0.74803149606299213" header="0.51181102362204722" footer="0.51181102362204722"/>
  <pageSetup paperSize="9" scale="66" firstPageNumber="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3E3FB-0D6B-43BA-BBFF-8CFCFFF18608}">
  <sheetPr>
    <pageSetUpPr fitToPage="1"/>
  </sheetPr>
  <dimension ref="A1:H25"/>
  <sheetViews>
    <sheetView zoomScale="69" zoomScaleNormal="69" workbookViewId="0">
      <selection activeCell="N7" sqref="N7"/>
    </sheetView>
  </sheetViews>
  <sheetFormatPr defaultRowHeight="16.2"/>
  <cols>
    <col min="1" max="1" width="23.6640625" style="69" customWidth="1"/>
    <col min="2" max="2" width="18.6640625" style="69" customWidth="1"/>
    <col min="3" max="3" width="14.33203125" style="69" customWidth="1"/>
    <col min="4" max="4" width="22" style="69" customWidth="1"/>
    <col min="5" max="5" width="14.88671875" style="69" customWidth="1"/>
    <col min="6" max="6" width="24" style="69" customWidth="1"/>
    <col min="7" max="1025" width="8.44140625" style="69" customWidth="1"/>
    <col min="1026" max="16384" width="8.88671875" style="69"/>
  </cols>
  <sheetData>
    <row r="1" spans="1:8" ht="73.2" customHeight="1">
      <c r="A1" s="87" t="s">
        <v>110</v>
      </c>
      <c r="B1" s="87"/>
      <c r="C1" s="87"/>
      <c r="D1" s="87"/>
      <c r="E1" s="87"/>
      <c r="F1" s="87"/>
    </row>
    <row r="2" spans="1:8" ht="30" customHeight="1">
      <c r="A2" s="70"/>
      <c r="B2" s="70"/>
      <c r="C2" s="70"/>
      <c r="D2" s="70"/>
      <c r="E2" s="88" t="s">
        <v>92</v>
      </c>
      <c r="F2" s="88"/>
    </row>
    <row r="3" spans="1:8" ht="37.799999999999997" customHeight="1">
      <c r="A3" s="89" t="s">
        <v>91</v>
      </c>
      <c r="B3" s="89"/>
      <c r="C3" s="89"/>
      <c r="D3" s="89"/>
      <c r="E3" s="89"/>
      <c r="F3" s="71" t="s">
        <v>0</v>
      </c>
    </row>
    <row r="4" spans="1:8" ht="59.4">
      <c r="A4" s="46" t="s">
        <v>25</v>
      </c>
      <c r="B4" s="46" t="s">
        <v>26</v>
      </c>
      <c r="C4" s="46" t="s">
        <v>27</v>
      </c>
      <c r="D4" s="46" t="s">
        <v>28</v>
      </c>
      <c r="E4" s="46" t="s">
        <v>29</v>
      </c>
      <c r="F4" s="46" t="s">
        <v>28</v>
      </c>
    </row>
    <row r="5" spans="1:8" ht="53.1" customHeight="1">
      <c r="A5" s="72" t="s">
        <v>26</v>
      </c>
      <c r="B5" s="18">
        <f>SUM(B6:B24)</f>
        <v>503</v>
      </c>
      <c r="C5" s="18">
        <f>SUM(C6:C24)</f>
        <v>186</v>
      </c>
      <c r="D5" s="42">
        <f>C5/B5</f>
        <v>0.36978131212723658</v>
      </c>
      <c r="E5" s="18">
        <f>SUM(E6:E24)</f>
        <v>317</v>
      </c>
      <c r="F5" s="42">
        <f>E5/B5</f>
        <v>0.63021868787276347</v>
      </c>
      <c r="G5" s="73"/>
      <c r="H5" s="74"/>
    </row>
    <row r="6" spans="1:8" ht="59.85" customHeight="1">
      <c r="A6" s="33" t="s">
        <v>93</v>
      </c>
      <c r="B6" s="18">
        <v>8</v>
      </c>
      <c r="C6" s="41">
        <v>1</v>
      </c>
      <c r="D6" s="42">
        <f t="shared" ref="D6:D11" si="0">C6/B6</f>
        <v>0.125</v>
      </c>
      <c r="E6" s="41">
        <v>7</v>
      </c>
      <c r="F6" s="42">
        <f t="shared" ref="F6:F9" si="1">E6/B6</f>
        <v>0.875</v>
      </c>
      <c r="G6" s="73"/>
      <c r="H6" s="74"/>
    </row>
    <row r="7" spans="1:8" ht="76.650000000000006" customHeight="1">
      <c r="A7" s="33" t="s">
        <v>31</v>
      </c>
      <c r="B7" s="18">
        <v>11</v>
      </c>
      <c r="C7" s="41">
        <v>1</v>
      </c>
      <c r="D7" s="42">
        <f t="shared" si="0"/>
        <v>9.0909090909090912E-2</v>
      </c>
      <c r="E7" s="41">
        <v>10</v>
      </c>
      <c r="F7" s="42">
        <f t="shared" si="1"/>
        <v>0.90909090909090906</v>
      </c>
      <c r="G7" s="73"/>
      <c r="H7" s="74"/>
    </row>
    <row r="8" spans="1:8" ht="89.1" customHeight="1">
      <c r="A8" s="33" t="s">
        <v>32</v>
      </c>
      <c r="B8" s="18">
        <v>8</v>
      </c>
      <c r="C8" s="41">
        <v>0</v>
      </c>
      <c r="D8" s="42">
        <f t="shared" si="0"/>
        <v>0</v>
      </c>
      <c r="E8" s="41">
        <v>8</v>
      </c>
      <c r="F8" s="42">
        <f t="shared" si="1"/>
        <v>1</v>
      </c>
      <c r="G8" s="73"/>
      <c r="H8" s="74"/>
    </row>
    <row r="9" spans="1:8" ht="106.65" customHeight="1">
      <c r="A9" s="33" t="s">
        <v>33</v>
      </c>
      <c r="B9" s="18">
        <v>14</v>
      </c>
      <c r="C9" s="41">
        <v>4</v>
      </c>
      <c r="D9" s="42">
        <f t="shared" si="0"/>
        <v>0.2857142857142857</v>
      </c>
      <c r="E9" s="41">
        <v>10</v>
      </c>
      <c r="F9" s="42">
        <f t="shared" si="1"/>
        <v>0.7142857142857143</v>
      </c>
      <c r="G9" s="73"/>
      <c r="H9" s="74"/>
    </row>
    <row r="10" spans="1:8" ht="135.15" customHeight="1">
      <c r="A10" s="33" t="s">
        <v>34</v>
      </c>
      <c r="B10" s="18">
        <v>18</v>
      </c>
      <c r="C10" s="41">
        <v>8</v>
      </c>
      <c r="D10" s="42">
        <f t="shared" si="0"/>
        <v>0.44444444444444442</v>
      </c>
      <c r="E10" s="41">
        <v>10</v>
      </c>
      <c r="F10" s="42">
        <f>E10/B10</f>
        <v>0.55555555555555558</v>
      </c>
      <c r="G10" s="73"/>
      <c r="H10" s="74"/>
    </row>
    <row r="11" spans="1:8" ht="59.4">
      <c r="A11" s="33" t="s">
        <v>35</v>
      </c>
      <c r="B11" s="18">
        <v>30</v>
      </c>
      <c r="C11" s="41">
        <v>12</v>
      </c>
      <c r="D11" s="42">
        <f t="shared" si="0"/>
        <v>0.4</v>
      </c>
      <c r="E11" s="41">
        <v>18</v>
      </c>
      <c r="F11" s="42">
        <f>E11/B11</f>
        <v>0.6</v>
      </c>
      <c r="G11" s="73"/>
      <c r="H11" s="74"/>
    </row>
    <row r="12" spans="1:8" ht="99">
      <c r="A12" s="33" t="s">
        <v>96</v>
      </c>
      <c r="B12" s="18">
        <v>4</v>
      </c>
      <c r="C12" s="41">
        <v>0</v>
      </c>
      <c r="D12" s="42">
        <v>0</v>
      </c>
      <c r="E12" s="41">
        <v>4</v>
      </c>
      <c r="F12" s="42">
        <f t="shared" ref="F12:F19" si="2">E12/B12</f>
        <v>1</v>
      </c>
      <c r="G12" s="73"/>
      <c r="H12" s="74"/>
    </row>
    <row r="13" spans="1:8" ht="99">
      <c r="A13" s="33" t="s">
        <v>37</v>
      </c>
      <c r="B13" s="18">
        <v>1</v>
      </c>
      <c r="C13" s="41">
        <v>0</v>
      </c>
      <c r="D13" s="42">
        <v>0</v>
      </c>
      <c r="E13" s="41">
        <v>1</v>
      </c>
      <c r="F13" s="42">
        <f t="shared" si="2"/>
        <v>1</v>
      </c>
      <c r="G13" s="73"/>
      <c r="H13" s="74"/>
    </row>
    <row r="14" spans="1:8" ht="59.4">
      <c r="A14" s="33" t="s">
        <v>38</v>
      </c>
      <c r="B14" s="18">
        <v>3</v>
      </c>
      <c r="C14" s="41">
        <v>0</v>
      </c>
      <c r="D14" s="42">
        <v>0</v>
      </c>
      <c r="E14" s="41">
        <v>3</v>
      </c>
      <c r="F14" s="42">
        <f t="shared" si="2"/>
        <v>1</v>
      </c>
      <c r="G14" s="73"/>
      <c r="H14" s="74"/>
    </row>
    <row r="15" spans="1:8" ht="79.2">
      <c r="A15" s="33" t="s">
        <v>39</v>
      </c>
      <c r="B15" s="18">
        <v>0</v>
      </c>
      <c r="C15" s="41">
        <v>0</v>
      </c>
      <c r="D15" s="42">
        <v>0</v>
      </c>
      <c r="E15" s="41">
        <v>0</v>
      </c>
      <c r="F15" s="42">
        <v>0</v>
      </c>
      <c r="G15" s="73"/>
      <c r="H15" s="74"/>
    </row>
    <row r="16" spans="1:8" ht="59.4">
      <c r="A16" s="33" t="s">
        <v>40</v>
      </c>
      <c r="B16" s="18">
        <v>1</v>
      </c>
      <c r="C16" s="41">
        <v>0</v>
      </c>
      <c r="D16" s="42">
        <v>0</v>
      </c>
      <c r="E16" s="41">
        <v>1</v>
      </c>
      <c r="F16" s="42">
        <f t="shared" si="2"/>
        <v>1</v>
      </c>
      <c r="G16" s="73"/>
      <c r="H16" s="74"/>
    </row>
    <row r="17" spans="1:8" ht="59.4">
      <c r="A17" s="33" t="s">
        <v>41</v>
      </c>
      <c r="B17" s="18">
        <v>0</v>
      </c>
      <c r="C17" s="41">
        <v>0</v>
      </c>
      <c r="D17" s="42">
        <v>0</v>
      </c>
      <c r="E17" s="41">
        <v>0</v>
      </c>
      <c r="F17" s="42">
        <v>0</v>
      </c>
      <c r="G17" s="73"/>
      <c r="H17" s="74"/>
    </row>
    <row r="18" spans="1:8" ht="79.2">
      <c r="A18" s="33" t="s">
        <v>42</v>
      </c>
      <c r="B18" s="18">
        <v>0</v>
      </c>
      <c r="C18" s="41">
        <v>0</v>
      </c>
      <c r="D18" s="42">
        <v>0</v>
      </c>
      <c r="E18" s="41">
        <v>0</v>
      </c>
      <c r="F18" s="42">
        <v>0</v>
      </c>
      <c r="G18" s="73"/>
      <c r="H18" s="74"/>
    </row>
    <row r="19" spans="1:8" ht="79.2">
      <c r="A19" s="33" t="s">
        <v>43</v>
      </c>
      <c r="B19" s="18">
        <v>1</v>
      </c>
      <c r="C19" s="41">
        <v>0</v>
      </c>
      <c r="D19" s="42">
        <v>0</v>
      </c>
      <c r="E19" s="41">
        <v>1</v>
      </c>
      <c r="F19" s="42">
        <f t="shared" si="2"/>
        <v>1</v>
      </c>
      <c r="G19" s="73"/>
      <c r="H19" s="74"/>
    </row>
    <row r="20" spans="1:8" ht="118.8">
      <c r="A20" s="33" t="s">
        <v>44</v>
      </c>
      <c r="B20" s="18">
        <v>0</v>
      </c>
      <c r="C20" s="41">
        <v>0</v>
      </c>
      <c r="D20" s="42">
        <v>0</v>
      </c>
      <c r="E20" s="41">
        <v>0</v>
      </c>
      <c r="F20" s="42">
        <v>0</v>
      </c>
      <c r="G20" s="73"/>
      <c r="H20" s="74"/>
    </row>
    <row r="21" spans="1:8" ht="59.4">
      <c r="A21" s="33" t="s">
        <v>45</v>
      </c>
      <c r="B21" s="75">
        <v>23</v>
      </c>
      <c r="C21" s="76">
        <v>7</v>
      </c>
      <c r="D21" s="42">
        <f>C21/B21</f>
        <v>0.30434782608695654</v>
      </c>
      <c r="E21" s="76">
        <v>16</v>
      </c>
      <c r="F21" s="42">
        <f>E21/B21</f>
        <v>0.69565217391304346</v>
      </c>
      <c r="G21" s="73"/>
      <c r="H21" s="74"/>
    </row>
    <row r="22" spans="1:8" ht="59.4">
      <c r="A22" s="33" t="s">
        <v>46</v>
      </c>
      <c r="B22" s="75">
        <v>218</v>
      </c>
      <c r="C22" s="76">
        <v>80</v>
      </c>
      <c r="D22" s="42">
        <f t="shared" ref="D22:D23" si="3">C22/B22</f>
        <v>0.3669724770642202</v>
      </c>
      <c r="E22" s="76">
        <v>138</v>
      </c>
      <c r="F22" s="42">
        <f t="shared" ref="F22:F23" si="4">E22/B22</f>
        <v>0.6330275229357798</v>
      </c>
      <c r="G22" s="73"/>
      <c r="H22" s="74"/>
    </row>
    <row r="23" spans="1:8" ht="59.4">
      <c r="A23" s="33" t="s">
        <v>47</v>
      </c>
      <c r="B23" s="75">
        <f t="shared" ref="B23" si="5">C23+E23</f>
        <v>133</v>
      </c>
      <c r="C23" s="76">
        <v>64</v>
      </c>
      <c r="D23" s="42">
        <f t="shared" si="3"/>
        <v>0.48120300751879697</v>
      </c>
      <c r="E23" s="76">
        <v>69</v>
      </c>
      <c r="F23" s="42">
        <f t="shared" si="4"/>
        <v>0.51879699248120303</v>
      </c>
      <c r="G23" s="73"/>
      <c r="H23" s="74"/>
    </row>
    <row r="24" spans="1:8" ht="59.4">
      <c r="A24" s="33" t="s">
        <v>48</v>
      </c>
      <c r="B24" s="75">
        <v>30</v>
      </c>
      <c r="C24" s="76">
        <v>9</v>
      </c>
      <c r="D24" s="42">
        <f>C24/B24</f>
        <v>0.3</v>
      </c>
      <c r="E24" s="76">
        <v>21</v>
      </c>
      <c r="F24" s="42">
        <f>E24/B24</f>
        <v>0.7</v>
      </c>
      <c r="G24" s="73"/>
      <c r="H24" s="74"/>
    </row>
    <row r="25" spans="1:8" ht="17.399999999999999">
      <c r="A25" s="77" t="s">
        <v>49</v>
      </c>
      <c r="B25" s="78"/>
      <c r="C25" s="78"/>
      <c r="D25" s="78"/>
      <c r="E25" s="78"/>
      <c r="F25" s="78"/>
    </row>
  </sheetData>
  <protectedRanges>
    <protectedRange sqref="C21 C24" name="範圍2_1_1"/>
    <protectedRange sqref="E21:E24" name="範圍3_1_1"/>
    <protectedRange sqref="C22" name="範圍2_1_1_1"/>
    <protectedRange sqref="C23" name="範圍2_1_1_2"/>
  </protectedRanges>
  <mergeCells count="3">
    <mergeCell ref="A1:F1"/>
    <mergeCell ref="A3:E3"/>
    <mergeCell ref="E2:F2"/>
  </mergeCells>
  <phoneticPr fontId="15" type="noConversion"/>
  <pageMargins left="0.70866141732283472" right="0.70866141732283472" top="0.74803149606299213" bottom="0.74803149606299213" header="0.51181102362204722" footer="0.51181102362204722"/>
  <pageSetup paperSize="9" scale="75" firstPageNumber="0" fitToHeight="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5"/>
  <sheetViews>
    <sheetView zoomScale="60" zoomScaleNormal="60" workbookViewId="0">
      <selection activeCell="O5" sqref="O5"/>
    </sheetView>
  </sheetViews>
  <sheetFormatPr defaultRowHeight="16.2"/>
  <cols>
    <col min="1" max="1" width="23.6640625" customWidth="1"/>
    <col min="2" max="2" width="18.6640625" customWidth="1"/>
    <col min="3" max="3" width="14.33203125" customWidth="1"/>
    <col min="4" max="4" width="22" customWidth="1"/>
    <col min="5" max="5" width="14.88671875" customWidth="1"/>
    <col min="6" max="6" width="24" customWidth="1"/>
    <col min="7" max="1025" width="8.44140625" customWidth="1"/>
  </cols>
  <sheetData>
    <row r="1" spans="1:8" ht="73.2" customHeight="1">
      <c r="A1" s="85" t="s">
        <v>110</v>
      </c>
      <c r="B1" s="85"/>
      <c r="C1" s="85"/>
      <c r="D1" s="85"/>
      <c r="E1" s="85"/>
      <c r="F1" s="85"/>
    </row>
    <row r="2" spans="1:8" ht="30">
      <c r="A2" s="66"/>
      <c r="B2" s="66"/>
      <c r="C2" s="66"/>
      <c r="D2" s="66"/>
      <c r="E2" s="66"/>
      <c r="F2" s="67" t="s">
        <v>1</v>
      </c>
    </row>
    <row r="3" spans="1:8" ht="26.85" customHeight="1">
      <c r="A3" s="90" t="s">
        <v>24</v>
      </c>
      <c r="B3" s="90"/>
      <c r="C3" s="90"/>
      <c r="D3" s="90"/>
      <c r="E3" s="90"/>
      <c r="F3" s="68" t="s">
        <v>0</v>
      </c>
    </row>
    <row r="4" spans="1:8" ht="59.4">
      <c r="A4" s="63" t="s">
        <v>25</v>
      </c>
      <c r="B4" s="63" t="s">
        <v>26</v>
      </c>
      <c r="C4" s="63" t="s">
        <v>27</v>
      </c>
      <c r="D4" s="63" t="s">
        <v>28</v>
      </c>
      <c r="E4" s="63" t="s">
        <v>29</v>
      </c>
      <c r="F4" s="63" t="s">
        <v>28</v>
      </c>
    </row>
    <row r="5" spans="1:8" ht="53.1" customHeight="1">
      <c r="A5" s="59" t="s">
        <v>26</v>
      </c>
      <c r="B5" s="60">
        <v>429</v>
      </c>
      <c r="C5" s="60">
        <v>110</v>
      </c>
      <c r="D5" s="64">
        <v>0.25640000000000002</v>
      </c>
      <c r="E5" s="60">
        <v>319</v>
      </c>
      <c r="F5" s="64">
        <v>0.74360000000000004</v>
      </c>
      <c r="G5" s="31"/>
      <c r="H5" s="32"/>
    </row>
    <row r="6" spans="1:8" ht="59.85" customHeight="1">
      <c r="A6" s="65" t="s">
        <v>90</v>
      </c>
      <c r="B6" s="60">
        <v>12</v>
      </c>
      <c r="C6" s="61">
        <v>1</v>
      </c>
      <c r="D6" s="64">
        <v>8.3299999999999999E-2</v>
      </c>
      <c r="E6" s="61">
        <v>11</v>
      </c>
      <c r="F6" s="64">
        <v>0.91669999999999996</v>
      </c>
      <c r="G6" s="31"/>
      <c r="H6" s="32"/>
    </row>
    <row r="7" spans="1:8" ht="76.650000000000006" customHeight="1">
      <c r="A7" s="65" t="s">
        <v>31</v>
      </c>
      <c r="B7" s="60">
        <v>14</v>
      </c>
      <c r="C7" s="61">
        <v>1</v>
      </c>
      <c r="D7" s="64">
        <v>7.1400000000000005E-2</v>
      </c>
      <c r="E7" s="61">
        <v>13</v>
      </c>
      <c r="F7" s="64">
        <v>0.92859999999999998</v>
      </c>
      <c r="G7" s="31"/>
      <c r="H7" s="32"/>
    </row>
    <row r="8" spans="1:8" ht="89.1" customHeight="1">
      <c r="A8" s="65" t="s">
        <v>32</v>
      </c>
      <c r="B8" s="60">
        <v>6</v>
      </c>
      <c r="C8" s="61">
        <v>0</v>
      </c>
      <c r="D8" s="64">
        <v>0</v>
      </c>
      <c r="E8" s="61">
        <v>6</v>
      </c>
      <c r="F8" s="64">
        <v>1</v>
      </c>
      <c r="G8" s="31"/>
      <c r="H8" s="32"/>
    </row>
    <row r="9" spans="1:8" ht="106.65" customHeight="1">
      <c r="A9" s="65" t="s">
        <v>33</v>
      </c>
      <c r="B9" s="60">
        <v>11</v>
      </c>
      <c r="C9" s="61">
        <v>5</v>
      </c>
      <c r="D9" s="64">
        <v>0.45450000000000002</v>
      </c>
      <c r="E9" s="61">
        <v>6</v>
      </c>
      <c r="F9" s="64">
        <v>0.54549999999999998</v>
      </c>
      <c r="G9" s="31"/>
      <c r="H9" s="32"/>
    </row>
    <row r="10" spans="1:8" ht="135.15" customHeight="1">
      <c r="A10" s="65" t="s">
        <v>34</v>
      </c>
      <c r="B10" s="60">
        <v>12</v>
      </c>
      <c r="C10" s="61">
        <v>2</v>
      </c>
      <c r="D10" s="64">
        <v>0.16669999999999999</v>
      </c>
      <c r="E10" s="61">
        <v>10</v>
      </c>
      <c r="F10" s="64">
        <v>0.83330000000000004</v>
      </c>
      <c r="G10" s="31"/>
      <c r="H10" s="32"/>
    </row>
    <row r="11" spans="1:8" ht="59.4">
      <c r="A11" s="65" t="s">
        <v>35</v>
      </c>
      <c r="B11" s="60">
        <v>23</v>
      </c>
      <c r="C11" s="61">
        <v>7</v>
      </c>
      <c r="D11" s="64">
        <v>0.30430000000000001</v>
      </c>
      <c r="E11" s="61">
        <v>16</v>
      </c>
      <c r="F11" s="64">
        <v>0.69569999999999999</v>
      </c>
      <c r="G11" s="31"/>
      <c r="H11" s="32"/>
    </row>
    <row r="12" spans="1:8" ht="99">
      <c r="A12" s="65" t="s">
        <v>36</v>
      </c>
      <c r="B12" s="60">
        <v>3</v>
      </c>
      <c r="C12" s="61">
        <v>0</v>
      </c>
      <c r="D12" s="64">
        <v>0</v>
      </c>
      <c r="E12" s="61">
        <v>3</v>
      </c>
      <c r="F12" s="64">
        <v>1</v>
      </c>
      <c r="G12" s="31"/>
      <c r="H12" s="32"/>
    </row>
    <row r="13" spans="1:8" ht="99">
      <c r="A13" s="65" t="s">
        <v>37</v>
      </c>
      <c r="B13" s="60">
        <v>1</v>
      </c>
      <c r="C13" s="61">
        <v>0</v>
      </c>
      <c r="D13" s="64">
        <v>0</v>
      </c>
      <c r="E13" s="61">
        <v>1</v>
      </c>
      <c r="F13" s="64">
        <v>1</v>
      </c>
      <c r="G13" s="31"/>
      <c r="H13" s="32"/>
    </row>
    <row r="14" spans="1:8" ht="59.4">
      <c r="A14" s="65" t="s">
        <v>38</v>
      </c>
      <c r="B14" s="60">
        <v>2</v>
      </c>
      <c r="C14" s="61">
        <v>0</v>
      </c>
      <c r="D14" s="64">
        <v>0</v>
      </c>
      <c r="E14" s="61">
        <v>2</v>
      </c>
      <c r="F14" s="64">
        <v>1</v>
      </c>
      <c r="G14" s="31"/>
      <c r="H14" s="32"/>
    </row>
    <row r="15" spans="1:8" ht="79.2">
      <c r="A15" s="65" t="s">
        <v>39</v>
      </c>
      <c r="B15" s="60">
        <v>0</v>
      </c>
      <c r="C15" s="61">
        <v>0</v>
      </c>
      <c r="D15" s="64">
        <v>0</v>
      </c>
      <c r="E15" s="61">
        <v>0</v>
      </c>
      <c r="F15" s="64">
        <v>0</v>
      </c>
      <c r="G15" s="31"/>
      <c r="H15" s="32"/>
    </row>
    <row r="16" spans="1:8" ht="59.4">
      <c r="A16" s="65" t="s">
        <v>40</v>
      </c>
      <c r="B16" s="60">
        <v>0</v>
      </c>
      <c r="C16" s="61">
        <v>0</v>
      </c>
      <c r="D16" s="64">
        <v>0</v>
      </c>
      <c r="E16" s="61">
        <v>0</v>
      </c>
      <c r="F16" s="64">
        <v>0</v>
      </c>
      <c r="G16" s="31"/>
      <c r="H16" s="32"/>
    </row>
    <row r="17" spans="1:8" ht="59.4">
      <c r="A17" s="65" t="s">
        <v>41</v>
      </c>
      <c r="B17" s="60">
        <v>1</v>
      </c>
      <c r="C17" s="61">
        <v>0</v>
      </c>
      <c r="D17" s="64">
        <v>0</v>
      </c>
      <c r="E17" s="61">
        <v>1</v>
      </c>
      <c r="F17" s="64">
        <v>1</v>
      </c>
      <c r="G17" s="31"/>
      <c r="H17" s="32"/>
    </row>
    <row r="18" spans="1:8" ht="79.2">
      <c r="A18" s="65" t="s">
        <v>42</v>
      </c>
      <c r="B18" s="60">
        <v>0</v>
      </c>
      <c r="C18" s="61">
        <v>0</v>
      </c>
      <c r="D18" s="64">
        <v>0</v>
      </c>
      <c r="E18" s="61">
        <v>0</v>
      </c>
      <c r="F18" s="64">
        <v>0</v>
      </c>
      <c r="G18" s="31"/>
      <c r="H18" s="32"/>
    </row>
    <row r="19" spans="1:8" ht="79.2">
      <c r="A19" s="65" t="s">
        <v>43</v>
      </c>
      <c r="B19" s="60">
        <v>1</v>
      </c>
      <c r="C19" s="61">
        <v>0</v>
      </c>
      <c r="D19" s="64">
        <v>0</v>
      </c>
      <c r="E19" s="61">
        <v>1</v>
      </c>
      <c r="F19" s="64">
        <v>1</v>
      </c>
      <c r="G19" s="31"/>
      <c r="H19" s="32"/>
    </row>
    <row r="20" spans="1:8" ht="118.8">
      <c r="A20" s="65" t="s">
        <v>44</v>
      </c>
      <c r="B20" s="60">
        <v>0</v>
      </c>
      <c r="C20" s="61">
        <v>0</v>
      </c>
      <c r="D20" s="64">
        <v>0</v>
      </c>
      <c r="E20" s="61">
        <v>0</v>
      </c>
      <c r="F20" s="64">
        <v>0</v>
      </c>
      <c r="G20" s="31"/>
      <c r="H20" s="32"/>
    </row>
    <row r="21" spans="1:8" ht="59.4">
      <c r="A21" s="65" t="s">
        <v>45</v>
      </c>
      <c r="B21" s="60">
        <v>13</v>
      </c>
      <c r="C21" s="61">
        <v>4</v>
      </c>
      <c r="D21" s="64">
        <v>0.30769999999999997</v>
      </c>
      <c r="E21" s="61">
        <v>9</v>
      </c>
      <c r="F21" s="64">
        <v>0.69230000000000003</v>
      </c>
      <c r="G21" s="31"/>
      <c r="H21" s="32"/>
    </row>
    <row r="22" spans="1:8" ht="59.4">
      <c r="A22" s="65" t="s">
        <v>46</v>
      </c>
      <c r="B22" s="60">
        <v>189</v>
      </c>
      <c r="C22" s="61">
        <v>47</v>
      </c>
      <c r="D22" s="64">
        <v>0.2487</v>
      </c>
      <c r="E22" s="61">
        <v>142</v>
      </c>
      <c r="F22" s="64">
        <v>0.75129999999999997</v>
      </c>
      <c r="G22" s="31"/>
      <c r="H22" s="32"/>
    </row>
    <row r="23" spans="1:8" ht="59.4">
      <c r="A23" s="65" t="s">
        <v>47</v>
      </c>
      <c r="B23" s="60">
        <v>112</v>
      </c>
      <c r="C23" s="61">
        <v>39</v>
      </c>
      <c r="D23" s="64">
        <v>0.34820000000000001</v>
      </c>
      <c r="E23" s="61">
        <v>73</v>
      </c>
      <c r="F23" s="64">
        <v>0.65180000000000005</v>
      </c>
      <c r="G23" s="31"/>
      <c r="H23" s="32"/>
    </row>
    <row r="24" spans="1:8" ht="59.4">
      <c r="A24" s="65" t="s">
        <v>48</v>
      </c>
      <c r="B24" s="60">
        <v>29</v>
      </c>
      <c r="C24" s="61">
        <v>4</v>
      </c>
      <c r="D24" s="64">
        <v>0.13789999999999999</v>
      </c>
      <c r="E24" s="61">
        <v>25</v>
      </c>
      <c r="F24" s="64">
        <v>0.86209999999999998</v>
      </c>
      <c r="G24" s="31"/>
      <c r="H24" s="32"/>
    </row>
    <row r="25" spans="1:8" ht="17.399999999999999">
      <c r="A25" s="37" t="s">
        <v>49</v>
      </c>
      <c r="B25" s="38"/>
      <c r="C25" s="38"/>
      <c r="D25" s="38"/>
      <c r="E25" s="38"/>
      <c r="F25" s="38"/>
    </row>
  </sheetData>
  <mergeCells count="2">
    <mergeCell ref="A1:F1"/>
    <mergeCell ref="A3:E3"/>
  </mergeCells>
  <phoneticPr fontId="15" type="noConversion"/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zoomScale="80" zoomScaleNormal="80" workbookViewId="0">
      <selection activeCell="K5" sqref="K5"/>
    </sheetView>
  </sheetViews>
  <sheetFormatPr defaultRowHeight="16.2"/>
  <cols>
    <col min="1" max="1" width="23.6640625" customWidth="1"/>
    <col min="2" max="2" width="18.6640625" customWidth="1"/>
    <col min="3" max="3" width="14.33203125" customWidth="1"/>
    <col min="4" max="4" width="22" customWidth="1"/>
    <col min="5" max="5" width="14.88671875" customWidth="1"/>
    <col min="6" max="6" width="24" customWidth="1"/>
    <col min="7" max="1025" width="8.44140625" customWidth="1"/>
  </cols>
  <sheetData>
    <row r="1" spans="1:8" ht="73.2" customHeight="1">
      <c r="A1" s="85" t="s">
        <v>110</v>
      </c>
      <c r="B1" s="85"/>
      <c r="C1" s="85"/>
      <c r="D1" s="85"/>
      <c r="E1" s="85"/>
      <c r="F1" s="85"/>
    </row>
    <row r="2" spans="1:8" ht="30">
      <c r="A2" s="28"/>
      <c r="B2" s="28"/>
      <c r="C2" s="28"/>
      <c r="D2" s="28"/>
      <c r="E2" s="28"/>
      <c r="F2" s="39" t="s">
        <v>50</v>
      </c>
    </row>
    <row r="3" spans="1:8" ht="26.85" customHeight="1">
      <c r="A3" s="91" t="s">
        <v>51</v>
      </c>
      <c r="B3" s="91"/>
      <c r="C3" s="91"/>
      <c r="D3" s="91"/>
      <c r="E3" s="91"/>
      <c r="F3" s="29" t="s">
        <v>0</v>
      </c>
    </row>
    <row r="4" spans="1:8" ht="59.4">
      <c r="A4" s="7" t="s">
        <v>25</v>
      </c>
      <c r="B4" s="7" t="s">
        <v>26</v>
      </c>
      <c r="C4" s="7" t="s">
        <v>27</v>
      </c>
      <c r="D4" s="8" t="s">
        <v>28</v>
      </c>
      <c r="E4" s="7" t="s">
        <v>29</v>
      </c>
      <c r="F4" s="8" t="s">
        <v>28</v>
      </c>
    </row>
    <row r="5" spans="1:8" ht="53.1" customHeight="1">
      <c r="A5" s="13" t="s">
        <v>26</v>
      </c>
      <c r="B5" s="18">
        <v>403</v>
      </c>
      <c r="C5" s="18">
        <v>86</v>
      </c>
      <c r="D5" s="40">
        <v>0.21340000000000001</v>
      </c>
      <c r="E5" s="18">
        <v>317</v>
      </c>
      <c r="F5" s="40">
        <v>0.78659999999999997</v>
      </c>
      <c r="G5" s="31"/>
      <c r="H5" s="32"/>
    </row>
    <row r="6" spans="1:8" ht="59.85" customHeight="1">
      <c r="A6" s="33" t="s">
        <v>30</v>
      </c>
      <c r="B6" s="18">
        <v>9</v>
      </c>
      <c r="C6" s="41">
        <v>2</v>
      </c>
      <c r="D6" s="42">
        <v>0.22220000000000001</v>
      </c>
      <c r="E6" s="41">
        <v>7</v>
      </c>
      <c r="F6" s="42">
        <v>0.77780000000000005</v>
      </c>
      <c r="G6" s="31"/>
      <c r="H6" s="32"/>
    </row>
    <row r="7" spans="1:8" ht="76.650000000000006" customHeight="1">
      <c r="A7" s="36" t="s">
        <v>31</v>
      </c>
      <c r="B7" s="18">
        <v>24</v>
      </c>
      <c r="C7" s="41">
        <v>3</v>
      </c>
      <c r="D7" s="42">
        <v>0.125</v>
      </c>
      <c r="E7" s="41">
        <v>21</v>
      </c>
      <c r="F7" s="42">
        <v>0.875</v>
      </c>
      <c r="G7" s="31"/>
      <c r="H7" s="32"/>
    </row>
    <row r="8" spans="1:8" ht="89.1" customHeight="1">
      <c r="A8" s="36" t="s">
        <v>32</v>
      </c>
      <c r="B8" s="18">
        <v>5</v>
      </c>
      <c r="C8" s="41">
        <v>0</v>
      </c>
      <c r="D8" s="42">
        <v>0</v>
      </c>
      <c r="E8" s="41">
        <v>5</v>
      </c>
      <c r="F8" s="42">
        <v>1</v>
      </c>
      <c r="G8" s="31"/>
      <c r="H8" s="32"/>
    </row>
    <row r="9" spans="1:8" ht="106.65" customHeight="1">
      <c r="A9" s="36" t="s">
        <v>33</v>
      </c>
      <c r="B9" s="18">
        <v>13</v>
      </c>
      <c r="C9" s="41">
        <v>3</v>
      </c>
      <c r="D9" s="42">
        <v>0.23080000000000001</v>
      </c>
      <c r="E9" s="41">
        <v>10</v>
      </c>
      <c r="F9" s="42">
        <v>0.76919999999999999</v>
      </c>
      <c r="G9" s="31"/>
      <c r="H9" s="32"/>
    </row>
    <row r="10" spans="1:8" ht="135.15" customHeight="1">
      <c r="A10" s="36" t="s">
        <v>34</v>
      </c>
      <c r="B10" s="18">
        <v>7</v>
      </c>
      <c r="C10" s="41">
        <v>0</v>
      </c>
      <c r="D10" s="42">
        <v>0</v>
      </c>
      <c r="E10" s="41">
        <v>7</v>
      </c>
      <c r="F10" s="42">
        <v>1</v>
      </c>
      <c r="G10" s="31"/>
      <c r="H10" s="32"/>
    </row>
    <row r="11" spans="1:8" ht="59.4">
      <c r="A11" s="36" t="s">
        <v>35</v>
      </c>
      <c r="B11" s="18">
        <v>21</v>
      </c>
      <c r="C11" s="41">
        <v>5</v>
      </c>
      <c r="D11" s="42">
        <v>0.23810000000000001</v>
      </c>
      <c r="E11" s="41">
        <v>16</v>
      </c>
      <c r="F11" s="42">
        <v>0.76190000000000002</v>
      </c>
      <c r="G11" s="31"/>
      <c r="H11" s="32"/>
    </row>
    <row r="12" spans="1:8" ht="99">
      <c r="A12" s="36" t="s">
        <v>36</v>
      </c>
      <c r="B12" s="18">
        <v>5</v>
      </c>
      <c r="C12" s="41">
        <v>0</v>
      </c>
      <c r="D12" s="42">
        <v>0</v>
      </c>
      <c r="E12" s="41">
        <v>5</v>
      </c>
      <c r="F12" s="42">
        <v>1</v>
      </c>
      <c r="G12" s="31"/>
      <c r="H12" s="32"/>
    </row>
    <row r="13" spans="1:8" ht="99">
      <c r="A13" s="36" t="s">
        <v>37</v>
      </c>
      <c r="B13" s="18">
        <v>1</v>
      </c>
      <c r="C13" s="41">
        <v>0</v>
      </c>
      <c r="D13" s="42">
        <v>0</v>
      </c>
      <c r="E13" s="41">
        <v>1</v>
      </c>
      <c r="F13" s="42">
        <v>1</v>
      </c>
      <c r="G13" s="31"/>
      <c r="H13" s="32"/>
    </row>
    <row r="14" spans="1:8" ht="59.4">
      <c r="A14" s="36" t="s">
        <v>38</v>
      </c>
      <c r="B14" s="18">
        <v>2</v>
      </c>
      <c r="C14" s="41">
        <v>0</v>
      </c>
      <c r="D14" s="42">
        <v>0</v>
      </c>
      <c r="E14" s="41">
        <v>2</v>
      </c>
      <c r="F14" s="42">
        <v>1</v>
      </c>
      <c r="G14" s="31"/>
      <c r="H14" s="32"/>
    </row>
    <row r="15" spans="1:8" ht="79.2">
      <c r="A15" s="36" t="s">
        <v>39</v>
      </c>
      <c r="B15" s="18">
        <v>0</v>
      </c>
      <c r="C15" s="41">
        <v>0</v>
      </c>
      <c r="D15" s="42" t="s">
        <v>52</v>
      </c>
      <c r="E15" s="41">
        <v>0</v>
      </c>
      <c r="F15" s="42" t="s">
        <v>52</v>
      </c>
      <c r="G15" s="31"/>
      <c r="H15" s="32"/>
    </row>
    <row r="16" spans="1:8" ht="59.4">
      <c r="A16" s="36" t="s">
        <v>40</v>
      </c>
      <c r="B16" s="18">
        <v>0</v>
      </c>
      <c r="C16" s="41">
        <v>0</v>
      </c>
      <c r="D16" s="42" t="s">
        <v>52</v>
      </c>
      <c r="E16" s="41">
        <v>0</v>
      </c>
      <c r="F16" s="42" t="s">
        <v>52</v>
      </c>
      <c r="G16" s="31"/>
      <c r="H16" s="32"/>
    </row>
    <row r="17" spans="1:8" ht="59.4">
      <c r="A17" s="36" t="s">
        <v>41</v>
      </c>
      <c r="B17" s="18">
        <v>0</v>
      </c>
      <c r="C17" s="41">
        <v>0</v>
      </c>
      <c r="D17" s="42" t="s">
        <v>52</v>
      </c>
      <c r="E17" s="41">
        <v>0</v>
      </c>
      <c r="F17" s="42" t="s">
        <v>52</v>
      </c>
      <c r="G17" s="31"/>
      <c r="H17" s="32"/>
    </row>
    <row r="18" spans="1:8" ht="79.2">
      <c r="A18" s="36" t="s">
        <v>42</v>
      </c>
      <c r="B18" s="18">
        <v>1</v>
      </c>
      <c r="C18" s="41">
        <v>0</v>
      </c>
      <c r="D18" s="42" t="s">
        <v>52</v>
      </c>
      <c r="E18" s="41">
        <v>1</v>
      </c>
      <c r="F18" s="42">
        <v>1</v>
      </c>
      <c r="G18" s="31"/>
      <c r="H18" s="32"/>
    </row>
    <row r="19" spans="1:8" ht="79.2">
      <c r="A19" s="36" t="s">
        <v>43</v>
      </c>
      <c r="B19" s="18">
        <v>0</v>
      </c>
      <c r="C19" s="41">
        <v>0</v>
      </c>
      <c r="D19" s="42" t="s">
        <v>52</v>
      </c>
      <c r="E19" s="41">
        <v>0</v>
      </c>
      <c r="F19" s="42" t="s">
        <v>52</v>
      </c>
      <c r="G19" s="31"/>
      <c r="H19" s="32"/>
    </row>
    <row r="20" spans="1:8" ht="59.4">
      <c r="A20" s="36" t="s">
        <v>45</v>
      </c>
      <c r="B20" s="18">
        <v>8</v>
      </c>
      <c r="C20" s="19">
        <v>3</v>
      </c>
      <c r="D20" s="40">
        <v>0.375</v>
      </c>
      <c r="E20" s="19">
        <v>5</v>
      </c>
      <c r="F20" s="40">
        <v>0.625</v>
      </c>
      <c r="G20" s="31"/>
      <c r="H20" s="32"/>
    </row>
    <row r="21" spans="1:8" ht="59.4">
      <c r="A21" s="36" t="s">
        <v>46</v>
      </c>
      <c r="B21" s="18">
        <v>193</v>
      </c>
      <c r="C21" s="19">
        <v>36</v>
      </c>
      <c r="D21" s="40">
        <v>0.1865</v>
      </c>
      <c r="E21" s="19">
        <v>157</v>
      </c>
      <c r="F21" s="40">
        <v>0.8135</v>
      </c>
      <c r="G21" s="31"/>
      <c r="H21" s="32"/>
    </row>
    <row r="22" spans="1:8" ht="59.4">
      <c r="A22" s="36" t="s">
        <v>47</v>
      </c>
      <c r="B22" s="18">
        <v>84</v>
      </c>
      <c r="C22" s="19">
        <v>27</v>
      </c>
      <c r="D22" s="40">
        <v>0.32140000000000002</v>
      </c>
      <c r="E22" s="19">
        <v>57</v>
      </c>
      <c r="F22" s="40">
        <v>0.67859999999999998</v>
      </c>
      <c r="G22" s="31"/>
      <c r="H22" s="32"/>
    </row>
    <row r="23" spans="1:8" ht="59.4">
      <c r="A23" s="36" t="s">
        <v>48</v>
      </c>
      <c r="B23" s="18">
        <v>30</v>
      </c>
      <c r="C23" s="19">
        <v>7</v>
      </c>
      <c r="D23" s="40">
        <v>0.23330000000000001</v>
      </c>
      <c r="E23" s="19">
        <v>23</v>
      </c>
      <c r="F23" s="40">
        <v>0.76670000000000005</v>
      </c>
      <c r="G23" s="31"/>
      <c r="H23" s="32"/>
    </row>
    <row r="24" spans="1:8" ht="17.399999999999999">
      <c r="A24" s="37" t="s">
        <v>49</v>
      </c>
      <c r="B24" s="38"/>
      <c r="C24" s="38"/>
      <c r="D24" s="38"/>
      <c r="E24" s="38"/>
      <c r="F24" s="38"/>
    </row>
  </sheetData>
  <mergeCells count="2">
    <mergeCell ref="A1:F1"/>
    <mergeCell ref="A3:E3"/>
  </mergeCells>
  <phoneticPr fontId="15" type="noConversion"/>
  <pageMargins left="0.70833333333333304" right="0.70833333333333304" top="0.74791666666666701" bottom="0.74791666666666701" header="0.51180555555555496" footer="0.51180555555555496"/>
  <pageSetup paperSize="8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zoomScale="80" zoomScaleNormal="80" workbookViewId="0">
      <selection activeCell="K4" sqref="K4"/>
    </sheetView>
  </sheetViews>
  <sheetFormatPr defaultRowHeight="16.2"/>
  <cols>
    <col min="1" max="1" width="23.6640625" customWidth="1"/>
    <col min="2" max="2" width="18.6640625" customWidth="1"/>
    <col min="3" max="3" width="14.33203125" customWidth="1"/>
    <col min="4" max="4" width="22" customWidth="1"/>
    <col min="5" max="5" width="14.88671875" customWidth="1"/>
    <col min="6" max="6" width="24" customWidth="1"/>
    <col min="7" max="1025" width="8.44140625" customWidth="1"/>
  </cols>
  <sheetData>
    <row r="1" spans="1:8" ht="73.2" customHeight="1">
      <c r="A1" s="85" t="s">
        <v>110</v>
      </c>
      <c r="B1" s="85"/>
      <c r="C1" s="85"/>
      <c r="D1" s="85"/>
      <c r="E1" s="85"/>
      <c r="F1" s="85"/>
    </row>
    <row r="2" spans="1:8" ht="30">
      <c r="A2" s="28"/>
      <c r="B2" s="28"/>
      <c r="C2" s="28"/>
      <c r="D2" s="28"/>
      <c r="E2" s="28"/>
      <c r="F2" s="39" t="s">
        <v>53</v>
      </c>
    </row>
    <row r="3" spans="1:8" ht="26.85" customHeight="1">
      <c r="A3" s="91" t="s">
        <v>54</v>
      </c>
      <c r="B3" s="91"/>
      <c r="C3" s="91"/>
      <c r="D3" s="91"/>
      <c r="E3" s="91"/>
      <c r="F3" s="29" t="s">
        <v>0</v>
      </c>
    </row>
    <row r="4" spans="1:8" ht="59.4">
      <c r="A4" s="7" t="s">
        <v>25</v>
      </c>
      <c r="B4" s="7" t="s">
        <v>26</v>
      </c>
      <c r="C4" s="7" t="s">
        <v>27</v>
      </c>
      <c r="D4" s="8" t="s">
        <v>28</v>
      </c>
      <c r="E4" s="7" t="s">
        <v>29</v>
      </c>
      <c r="F4" s="8" t="s">
        <v>28</v>
      </c>
    </row>
    <row r="5" spans="1:8" ht="53.1" customHeight="1">
      <c r="A5" s="13" t="s">
        <v>26</v>
      </c>
      <c r="B5" s="22">
        <f>SUM(B6:B23)</f>
        <v>340</v>
      </c>
      <c r="C5" s="22">
        <f>SUM(C6:C23)</f>
        <v>73</v>
      </c>
      <c r="D5" s="30">
        <f t="shared" ref="D5:D14" si="0">C5/B5</f>
        <v>0.21470588235294116</v>
      </c>
      <c r="E5" s="22">
        <f>SUM(E6:E23)</f>
        <v>267</v>
      </c>
      <c r="F5" s="30">
        <f t="shared" ref="F5:F13" si="1">E5/B5</f>
        <v>0.78529411764705881</v>
      </c>
      <c r="G5" s="31"/>
      <c r="H5" s="32"/>
    </row>
    <row r="6" spans="1:8" ht="59.85" customHeight="1">
      <c r="A6" s="33" t="s">
        <v>30</v>
      </c>
      <c r="B6" s="22">
        <f t="shared" ref="B6:B23" si="2">C6+E6</f>
        <v>10</v>
      </c>
      <c r="C6" s="34">
        <v>1</v>
      </c>
      <c r="D6" s="35">
        <f t="shared" si="0"/>
        <v>0.1</v>
      </c>
      <c r="E6" s="34">
        <v>9</v>
      </c>
      <c r="F6" s="35">
        <f t="shared" si="1"/>
        <v>0.9</v>
      </c>
      <c r="G6" s="31"/>
      <c r="H6" s="32"/>
    </row>
    <row r="7" spans="1:8" ht="76.650000000000006" customHeight="1">
      <c r="A7" s="36" t="s">
        <v>31</v>
      </c>
      <c r="B7" s="22">
        <f t="shared" si="2"/>
        <v>30</v>
      </c>
      <c r="C7" s="34">
        <v>6</v>
      </c>
      <c r="D7" s="35">
        <f t="shared" si="0"/>
        <v>0.2</v>
      </c>
      <c r="E7" s="34">
        <v>24</v>
      </c>
      <c r="F7" s="35">
        <f t="shared" si="1"/>
        <v>0.8</v>
      </c>
      <c r="G7" s="31"/>
      <c r="H7" s="32"/>
    </row>
    <row r="8" spans="1:8" ht="89.1" customHeight="1">
      <c r="A8" s="36" t="s">
        <v>32</v>
      </c>
      <c r="B8" s="22">
        <f t="shared" si="2"/>
        <v>5</v>
      </c>
      <c r="C8" s="34">
        <v>0</v>
      </c>
      <c r="D8" s="35">
        <f t="shared" si="0"/>
        <v>0</v>
      </c>
      <c r="E8" s="34">
        <v>5</v>
      </c>
      <c r="F8" s="35">
        <f t="shared" si="1"/>
        <v>1</v>
      </c>
      <c r="G8" s="31"/>
      <c r="H8" s="32"/>
    </row>
    <row r="9" spans="1:8" ht="106.65" customHeight="1">
      <c r="A9" s="36" t="s">
        <v>33</v>
      </c>
      <c r="B9" s="22">
        <f t="shared" si="2"/>
        <v>17</v>
      </c>
      <c r="C9" s="34">
        <v>3</v>
      </c>
      <c r="D9" s="35">
        <f t="shared" si="0"/>
        <v>0.17647058823529413</v>
      </c>
      <c r="E9" s="34">
        <v>14</v>
      </c>
      <c r="F9" s="35">
        <f t="shared" si="1"/>
        <v>0.82352941176470584</v>
      </c>
      <c r="G9" s="31"/>
      <c r="H9" s="32"/>
    </row>
    <row r="10" spans="1:8" ht="135.15" customHeight="1">
      <c r="A10" s="36" t="s">
        <v>34</v>
      </c>
      <c r="B10" s="22">
        <f t="shared" si="2"/>
        <v>13</v>
      </c>
      <c r="C10" s="34">
        <v>3</v>
      </c>
      <c r="D10" s="35">
        <f t="shared" si="0"/>
        <v>0.23076923076923078</v>
      </c>
      <c r="E10" s="34">
        <v>10</v>
      </c>
      <c r="F10" s="35">
        <f t="shared" si="1"/>
        <v>0.76923076923076927</v>
      </c>
      <c r="G10" s="31"/>
      <c r="H10" s="32"/>
    </row>
    <row r="11" spans="1:8" ht="59.4">
      <c r="A11" s="36" t="s">
        <v>35</v>
      </c>
      <c r="B11" s="22">
        <f t="shared" si="2"/>
        <v>19</v>
      </c>
      <c r="C11" s="34">
        <v>1</v>
      </c>
      <c r="D11" s="35">
        <f t="shared" si="0"/>
        <v>5.2631578947368418E-2</v>
      </c>
      <c r="E11" s="34">
        <v>18</v>
      </c>
      <c r="F11" s="35">
        <f t="shared" si="1"/>
        <v>0.94736842105263153</v>
      </c>
      <c r="G11" s="31"/>
      <c r="H11" s="32"/>
    </row>
    <row r="12" spans="1:8" ht="99">
      <c r="A12" s="36" t="s">
        <v>36</v>
      </c>
      <c r="B12" s="22">
        <f t="shared" si="2"/>
        <v>5</v>
      </c>
      <c r="C12" s="34">
        <v>0</v>
      </c>
      <c r="D12" s="35">
        <f t="shared" si="0"/>
        <v>0</v>
      </c>
      <c r="E12" s="34">
        <v>5</v>
      </c>
      <c r="F12" s="35">
        <f t="shared" si="1"/>
        <v>1</v>
      </c>
      <c r="G12" s="31"/>
      <c r="H12" s="32"/>
    </row>
    <row r="13" spans="1:8" ht="99">
      <c r="A13" s="36" t="s">
        <v>37</v>
      </c>
      <c r="B13" s="22">
        <f t="shared" si="2"/>
        <v>1</v>
      </c>
      <c r="C13" s="34">
        <v>0</v>
      </c>
      <c r="D13" s="35">
        <f t="shared" si="0"/>
        <v>0</v>
      </c>
      <c r="E13" s="34">
        <v>1</v>
      </c>
      <c r="F13" s="35">
        <f t="shared" si="1"/>
        <v>1</v>
      </c>
      <c r="G13" s="31"/>
      <c r="H13" s="32"/>
    </row>
    <row r="14" spans="1:8" ht="59.4">
      <c r="A14" s="36" t="s">
        <v>38</v>
      </c>
      <c r="B14" s="22">
        <f t="shared" si="2"/>
        <v>3</v>
      </c>
      <c r="C14" s="34">
        <v>0</v>
      </c>
      <c r="D14" s="35">
        <f t="shared" si="0"/>
        <v>0</v>
      </c>
      <c r="E14" s="34">
        <v>3</v>
      </c>
      <c r="F14" s="35">
        <f>E18/B18</f>
        <v>1</v>
      </c>
      <c r="G14" s="31"/>
      <c r="H14" s="32"/>
    </row>
    <row r="15" spans="1:8" ht="79.2">
      <c r="A15" s="36" t="s">
        <v>39</v>
      </c>
      <c r="B15" s="22">
        <f t="shared" si="2"/>
        <v>0</v>
      </c>
      <c r="C15" s="34">
        <v>0</v>
      </c>
      <c r="D15" s="35" t="s">
        <v>52</v>
      </c>
      <c r="E15" s="34">
        <v>0</v>
      </c>
      <c r="F15" s="35" t="s">
        <v>52</v>
      </c>
      <c r="G15" s="31"/>
      <c r="H15" s="32"/>
    </row>
    <row r="16" spans="1:8" ht="59.4">
      <c r="A16" s="36" t="s">
        <v>40</v>
      </c>
      <c r="B16" s="22">
        <f t="shared" si="2"/>
        <v>0</v>
      </c>
      <c r="C16" s="34">
        <v>0</v>
      </c>
      <c r="D16" s="35" t="s">
        <v>52</v>
      </c>
      <c r="E16" s="34">
        <v>0</v>
      </c>
      <c r="F16" s="35" t="s">
        <v>52</v>
      </c>
      <c r="G16" s="31"/>
      <c r="H16" s="32"/>
    </row>
    <row r="17" spans="1:8" ht="59.4">
      <c r="A17" s="36" t="s">
        <v>41</v>
      </c>
      <c r="B17" s="22">
        <f t="shared" si="2"/>
        <v>0</v>
      </c>
      <c r="C17" s="34">
        <v>0</v>
      </c>
      <c r="D17" s="35" t="s">
        <v>52</v>
      </c>
      <c r="E17" s="34">
        <v>0</v>
      </c>
      <c r="F17" s="35" t="s">
        <v>52</v>
      </c>
      <c r="G17" s="31"/>
      <c r="H17" s="32"/>
    </row>
    <row r="18" spans="1:8" ht="79.2">
      <c r="A18" s="36" t="s">
        <v>42</v>
      </c>
      <c r="B18" s="22">
        <f t="shared" si="2"/>
        <v>1</v>
      </c>
      <c r="C18" s="34">
        <v>0</v>
      </c>
      <c r="D18" s="35" t="s">
        <v>52</v>
      </c>
      <c r="E18" s="34">
        <v>1</v>
      </c>
      <c r="F18" s="35">
        <f>E18/B18</f>
        <v>1</v>
      </c>
      <c r="G18" s="31"/>
      <c r="H18" s="32"/>
    </row>
    <row r="19" spans="1:8" ht="79.2">
      <c r="A19" s="36" t="s">
        <v>43</v>
      </c>
      <c r="B19" s="22">
        <f t="shared" si="2"/>
        <v>0</v>
      </c>
      <c r="C19" s="34">
        <v>0</v>
      </c>
      <c r="D19" s="35" t="s">
        <v>52</v>
      </c>
      <c r="E19" s="34">
        <v>0</v>
      </c>
      <c r="F19" s="35" t="s">
        <v>52</v>
      </c>
      <c r="G19" s="31"/>
      <c r="H19" s="32"/>
    </row>
    <row r="20" spans="1:8" ht="59.4">
      <c r="A20" s="36" t="s">
        <v>45</v>
      </c>
      <c r="B20" s="22">
        <f t="shared" si="2"/>
        <v>5</v>
      </c>
      <c r="C20" s="23">
        <v>1</v>
      </c>
      <c r="D20" s="30">
        <f>C20/B20</f>
        <v>0.2</v>
      </c>
      <c r="E20" s="23">
        <v>4</v>
      </c>
      <c r="F20" s="30">
        <f>E20/B20</f>
        <v>0.8</v>
      </c>
      <c r="G20" s="31"/>
      <c r="H20" s="32"/>
    </row>
    <row r="21" spans="1:8" ht="59.4">
      <c r="A21" s="36" t="s">
        <v>46</v>
      </c>
      <c r="B21" s="22">
        <f t="shared" si="2"/>
        <v>136</v>
      </c>
      <c r="C21" s="23">
        <v>28</v>
      </c>
      <c r="D21" s="30">
        <f>C21/B21</f>
        <v>0.20588235294117646</v>
      </c>
      <c r="E21" s="23">
        <v>108</v>
      </c>
      <c r="F21" s="30">
        <f>E21/B21</f>
        <v>0.79411764705882348</v>
      </c>
      <c r="G21" s="31"/>
      <c r="H21" s="32"/>
    </row>
    <row r="22" spans="1:8" ht="59.4">
      <c r="A22" s="36" t="s">
        <v>47</v>
      </c>
      <c r="B22" s="22">
        <f t="shared" si="2"/>
        <v>69</v>
      </c>
      <c r="C22" s="23">
        <v>23</v>
      </c>
      <c r="D22" s="30">
        <f>C22/B22</f>
        <v>0.33333333333333331</v>
      </c>
      <c r="E22" s="23">
        <v>46</v>
      </c>
      <c r="F22" s="30">
        <f>E22/B22</f>
        <v>0.66666666666666663</v>
      </c>
      <c r="G22" s="31"/>
      <c r="H22" s="32"/>
    </row>
    <row r="23" spans="1:8" ht="59.4">
      <c r="A23" s="36" t="s">
        <v>48</v>
      </c>
      <c r="B23" s="22">
        <f t="shared" si="2"/>
        <v>26</v>
      </c>
      <c r="C23" s="23">
        <v>7</v>
      </c>
      <c r="D23" s="30">
        <f>C23/B23</f>
        <v>0.26923076923076922</v>
      </c>
      <c r="E23" s="23">
        <v>19</v>
      </c>
      <c r="F23" s="30">
        <f>E23/B23</f>
        <v>0.73076923076923073</v>
      </c>
      <c r="G23" s="31"/>
      <c r="H23" s="32"/>
    </row>
    <row r="24" spans="1:8" ht="17.399999999999999">
      <c r="A24" s="37" t="s">
        <v>49</v>
      </c>
      <c r="B24" s="38"/>
      <c r="C24" s="38"/>
      <c r="D24" s="38"/>
      <c r="E24" s="38"/>
      <c r="F24" s="38"/>
    </row>
  </sheetData>
  <mergeCells count="2">
    <mergeCell ref="A1:F1"/>
    <mergeCell ref="A3:E3"/>
  </mergeCells>
  <phoneticPr fontId="15" type="noConversion"/>
  <pageMargins left="0.70833333333333304" right="0.70833333333333304" top="0.74791666666666701" bottom="0.74791666666666701" header="0.51180555555555496" footer="0.51180555555555496"/>
  <pageSetup paperSize="8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"/>
  <sheetViews>
    <sheetView zoomScale="80" zoomScaleNormal="80" workbookViewId="0">
      <selection activeCell="H2" sqref="H2"/>
    </sheetView>
  </sheetViews>
  <sheetFormatPr defaultRowHeight="16.2"/>
  <cols>
    <col min="1" max="1" width="23.6640625" customWidth="1"/>
    <col min="2" max="2" width="18.6640625" customWidth="1"/>
    <col min="3" max="3" width="14.33203125" customWidth="1"/>
    <col min="4" max="4" width="22" customWidth="1"/>
    <col min="5" max="5" width="14.88671875" customWidth="1"/>
    <col min="6" max="6" width="24" customWidth="1"/>
    <col min="7" max="1025" width="8.44140625" customWidth="1"/>
  </cols>
  <sheetData>
    <row r="1" spans="1:8" ht="73.2" customHeight="1">
      <c r="A1" s="85" t="s">
        <v>110</v>
      </c>
      <c r="B1" s="85"/>
      <c r="C1" s="85"/>
      <c r="D1" s="85"/>
      <c r="E1" s="85"/>
      <c r="F1" s="85"/>
    </row>
    <row r="2" spans="1:8" ht="30">
      <c r="A2" s="28"/>
      <c r="B2" s="28"/>
      <c r="C2" s="28"/>
      <c r="D2" s="28"/>
      <c r="E2" s="28"/>
      <c r="F2" s="39" t="s">
        <v>55</v>
      </c>
    </row>
    <row r="3" spans="1:8" ht="26.85" customHeight="1">
      <c r="A3" s="91" t="s">
        <v>56</v>
      </c>
      <c r="B3" s="91"/>
      <c r="C3" s="91"/>
      <c r="D3" s="91"/>
      <c r="E3" s="91"/>
      <c r="F3" s="29" t="s">
        <v>0</v>
      </c>
    </row>
    <row r="4" spans="1:8" ht="59.4">
      <c r="A4" s="7" t="s">
        <v>25</v>
      </c>
      <c r="B4" s="7" t="s">
        <v>26</v>
      </c>
      <c r="C4" s="7" t="s">
        <v>27</v>
      </c>
      <c r="D4" s="8" t="s">
        <v>28</v>
      </c>
      <c r="E4" s="7" t="s">
        <v>29</v>
      </c>
      <c r="F4" s="8" t="s">
        <v>28</v>
      </c>
    </row>
    <row r="5" spans="1:8" ht="53.1" customHeight="1">
      <c r="A5" s="13" t="s">
        <v>26</v>
      </c>
      <c r="B5" s="17">
        <f>SUM(B6:B23)</f>
        <v>337</v>
      </c>
      <c r="C5" s="17">
        <f>SUM(C6:C23)</f>
        <v>77</v>
      </c>
      <c r="D5" s="43">
        <f t="shared" ref="D5:D14" si="0">C5/B5</f>
        <v>0.228486646884273</v>
      </c>
      <c r="E5" s="17">
        <f>SUM(E6:E23)</f>
        <v>260</v>
      </c>
      <c r="F5" s="43">
        <f t="shared" ref="F5:F14" si="1">E5/B5</f>
        <v>0.771513353115727</v>
      </c>
      <c r="G5" s="31"/>
      <c r="H5" s="32"/>
    </row>
    <row r="6" spans="1:8" ht="59.85" customHeight="1">
      <c r="A6" s="33" t="s">
        <v>30</v>
      </c>
      <c r="B6" s="17">
        <f t="shared" ref="B6:B23" si="2">C6+E6</f>
        <v>8</v>
      </c>
      <c r="C6" s="41">
        <v>0</v>
      </c>
      <c r="D6" s="44">
        <f t="shared" si="0"/>
        <v>0</v>
      </c>
      <c r="E6" s="41">
        <v>8</v>
      </c>
      <c r="F6" s="44">
        <f t="shared" si="1"/>
        <v>1</v>
      </c>
      <c r="G6" s="31"/>
      <c r="H6" s="32"/>
    </row>
    <row r="7" spans="1:8" ht="76.650000000000006" customHeight="1">
      <c r="A7" s="36" t="s">
        <v>31</v>
      </c>
      <c r="B7" s="17">
        <f t="shared" si="2"/>
        <v>37</v>
      </c>
      <c r="C7" s="45">
        <v>6</v>
      </c>
      <c r="D7" s="44">
        <f t="shared" si="0"/>
        <v>0.16216216216216217</v>
      </c>
      <c r="E7" s="45">
        <v>31</v>
      </c>
      <c r="F7" s="44">
        <f t="shared" si="1"/>
        <v>0.83783783783783783</v>
      </c>
      <c r="G7" s="31"/>
      <c r="H7" s="32"/>
    </row>
    <row r="8" spans="1:8" ht="89.1" customHeight="1">
      <c r="A8" s="36" t="s">
        <v>32</v>
      </c>
      <c r="B8" s="17">
        <f t="shared" si="2"/>
        <v>6</v>
      </c>
      <c r="C8" s="45">
        <v>0</v>
      </c>
      <c r="D8" s="44">
        <f t="shared" si="0"/>
        <v>0</v>
      </c>
      <c r="E8" s="45">
        <v>6</v>
      </c>
      <c r="F8" s="44">
        <f t="shared" si="1"/>
        <v>1</v>
      </c>
      <c r="G8" s="31"/>
      <c r="H8" s="32"/>
    </row>
    <row r="9" spans="1:8" ht="106.65" customHeight="1">
      <c r="A9" s="36" t="s">
        <v>33</v>
      </c>
      <c r="B9" s="17">
        <f t="shared" si="2"/>
        <v>21</v>
      </c>
      <c r="C9" s="45">
        <v>6</v>
      </c>
      <c r="D9" s="44">
        <f t="shared" si="0"/>
        <v>0.2857142857142857</v>
      </c>
      <c r="E9" s="45">
        <v>15</v>
      </c>
      <c r="F9" s="44">
        <f t="shared" si="1"/>
        <v>0.7142857142857143</v>
      </c>
      <c r="G9" s="31"/>
      <c r="H9" s="32"/>
    </row>
    <row r="10" spans="1:8" ht="135.15" customHeight="1">
      <c r="A10" s="36" t="s">
        <v>34</v>
      </c>
      <c r="B10" s="17">
        <f t="shared" si="2"/>
        <v>13</v>
      </c>
      <c r="C10" s="45">
        <v>6</v>
      </c>
      <c r="D10" s="44">
        <f t="shared" si="0"/>
        <v>0.46153846153846156</v>
      </c>
      <c r="E10" s="45">
        <v>7</v>
      </c>
      <c r="F10" s="44">
        <f t="shared" si="1"/>
        <v>0.53846153846153844</v>
      </c>
      <c r="G10" s="31"/>
      <c r="H10" s="32"/>
    </row>
    <row r="11" spans="1:8" ht="59.4">
      <c r="A11" s="36" t="s">
        <v>35</v>
      </c>
      <c r="B11" s="17">
        <f t="shared" si="2"/>
        <v>22</v>
      </c>
      <c r="C11" s="45">
        <v>5</v>
      </c>
      <c r="D11" s="44">
        <f t="shared" si="0"/>
        <v>0.22727272727272727</v>
      </c>
      <c r="E11" s="45">
        <v>17</v>
      </c>
      <c r="F11" s="44">
        <f t="shared" si="1"/>
        <v>0.77272727272727271</v>
      </c>
      <c r="G11" s="31"/>
      <c r="H11" s="32"/>
    </row>
    <row r="12" spans="1:8" ht="99">
      <c r="A12" s="36" t="s">
        <v>36</v>
      </c>
      <c r="B12" s="17">
        <f t="shared" si="2"/>
        <v>4</v>
      </c>
      <c r="C12" s="45">
        <v>0</v>
      </c>
      <c r="D12" s="44">
        <f t="shared" si="0"/>
        <v>0</v>
      </c>
      <c r="E12" s="45">
        <v>4</v>
      </c>
      <c r="F12" s="44">
        <f t="shared" si="1"/>
        <v>1</v>
      </c>
      <c r="G12" s="31"/>
      <c r="H12" s="32"/>
    </row>
    <row r="13" spans="1:8" ht="99">
      <c r="A13" s="36" t="s">
        <v>37</v>
      </c>
      <c r="B13" s="17">
        <f t="shared" si="2"/>
        <v>1</v>
      </c>
      <c r="C13" s="45">
        <v>0</v>
      </c>
      <c r="D13" s="44">
        <f t="shared" si="0"/>
        <v>0</v>
      </c>
      <c r="E13" s="45">
        <v>1</v>
      </c>
      <c r="F13" s="44">
        <f t="shared" si="1"/>
        <v>1</v>
      </c>
      <c r="G13" s="31"/>
      <c r="H13" s="32"/>
    </row>
    <row r="14" spans="1:8" ht="59.4">
      <c r="A14" s="36" t="s">
        <v>38</v>
      </c>
      <c r="B14" s="17">
        <f t="shared" si="2"/>
        <v>2</v>
      </c>
      <c r="C14" s="45">
        <v>0</v>
      </c>
      <c r="D14" s="44">
        <f t="shared" si="0"/>
        <v>0</v>
      </c>
      <c r="E14" s="45">
        <v>2</v>
      </c>
      <c r="F14" s="44">
        <f t="shared" si="1"/>
        <v>1</v>
      </c>
      <c r="G14" s="31"/>
      <c r="H14" s="32"/>
    </row>
    <row r="15" spans="1:8" ht="79.2">
      <c r="A15" s="36" t="s">
        <v>39</v>
      </c>
      <c r="B15" s="17">
        <f t="shared" si="2"/>
        <v>0</v>
      </c>
      <c r="C15" s="45">
        <v>0</v>
      </c>
      <c r="D15" s="44" t="s">
        <v>52</v>
      </c>
      <c r="E15" s="45">
        <v>0</v>
      </c>
      <c r="F15" s="44" t="s">
        <v>52</v>
      </c>
      <c r="G15" s="31"/>
      <c r="H15" s="32"/>
    </row>
    <row r="16" spans="1:8" ht="59.4">
      <c r="A16" s="36" t="s">
        <v>40</v>
      </c>
      <c r="B16" s="17">
        <f t="shared" si="2"/>
        <v>1</v>
      </c>
      <c r="C16" s="45">
        <v>0</v>
      </c>
      <c r="D16" s="44">
        <f>C16/B16</f>
        <v>0</v>
      </c>
      <c r="E16" s="45">
        <v>1</v>
      </c>
      <c r="F16" s="44">
        <f>E16/B16</f>
        <v>1</v>
      </c>
      <c r="G16" s="31"/>
      <c r="H16" s="32"/>
    </row>
    <row r="17" spans="1:8" ht="59.4">
      <c r="A17" s="36" t="s">
        <v>41</v>
      </c>
      <c r="B17" s="17">
        <f t="shared" si="2"/>
        <v>0</v>
      </c>
      <c r="C17" s="45">
        <v>0</v>
      </c>
      <c r="D17" s="44" t="s">
        <v>52</v>
      </c>
      <c r="E17" s="45">
        <v>0</v>
      </c>
      <c r="F17" s="44" t="s">
        <v>52</v>
      </c>
      <c r="G17" s="31"/>
      <c r="H17" s="32"/>
    </row>
    <row r="18" spans="1:8" ht="79.2">
      <c r="A18" s="36" t="s">
        <v>42</v>
      </c>
      <c r="B18" s="17">
        <f t="shared" si="2"/>
        <v>0</v>
      </c>
      <c r="C18" s="45">
        <v>0</v>
      </c>
      <c r="D18" s="44" t="s">
        <v>52</v>
      </c>
      <c r="E18" s="45">
        <v>0</v>
      </c>
      <c r="F18" s="44" t="s">
        <v>52</v>
      </c>
      <c r="G18" s="31"/>
      <c r="H18" s="32"/>
    </row>
    <row r="19" spans="1:8" ht="79.2">
      <c r="A19" s="36" t="s">
        <v>43</v>
      </c>
      <c r="B19" s="17">
        <f t="shared" si="2"/>
        <v>0</v>
      </c>
      <c r="C19" s="45">
        <v>0</v>
      </c>
      <c r="D19" s="44" t="s">
        <v>52</v>
      </c>
      <c r="E19" s="45">
        <v>0</v>
      </c>
      <c r="F19" s="44" t="s">
        <v>52</v>
      </c>
      <c r="G19" s="31"/>
      <c r="H19" s="32"/>
    </row>
    <row r="20" spans="1:8" ht="59.4">
      <c r="A20" s="36" t="s">
        <v>45</v>
      </c>
      <c r="B20" s="18">
        <f t="shared" si="2"/>
        <v>12</v>
      </c>
      <c r="C20" s="19">
        <v>2</v>
      </c>
      <c r="D20" s="40">
        <f>C20/B20</f>
        <v>0.16666666666666666</v>
      </c>
      <c r="E20" s="19">
        <v>10</v>
      </c>
      <c r="F20" s="40">
        <f>E20/B20</f>
        <v>0.83333333333333337</v>
      </c>
      <c r="G20" s="31"/>
      <c r="H20" s="32"/>
    </row>
    <row r="21" spans="1:8" ht="59.4">
      <c r="A21" s="36" t="s">
        <v>46</v>
      </c>
      <c r="B21" s="18">
        <f t="shared" si="2"/>
        <v>119</v>
      </c>
      <c r="C21" s="19">
        <v>21</v>
      </c>
      <c r="D21" s="40">
        <f>C21/B21</f>
        <v>0.17647058823529413</v>
      </c>
      <c r="E21" s="19">
        <v>98</v>
      </c>
      <c r="F21" s="40">
        <f>E21/B21</f>
        <v>0.82352941176470584</v>
      </c>
      <c r="G21" s="31"/>
      <c r="H21" s="32"/>
    </row>
    <row r="22" spans="1:8" ht="59.4">
      <c r="A22" s="36" t="s">
        <v>47</v>
      </c>
      <c r="B22" s="18">
        <f t="shared" si="2"/>
        <v>63</v>
      </c>
      <c r="C22" s="19">
        <v>23</v>
      </c>
      <c r="D22" s="40">
        <f>C22/B22</f>
        <v>0.36507936507936506</v>
      </c>
      <c r="E22" s="19">
        <v>40</v>
      </c>
      <c r="F22" s="40">
        <f>E22/B22</f>
        <v>0.63492063492063489</v>
      </c>
      <c r="G22" s="31"/>
      <c r="H22" s="32"/>
    </row>
    <row r="23" spans="1:8" ht="59.4">
      <c r="A23" s="36" t="s">
        <v>48</v>
      </c>
      <c r="B23" s="18">
        <f t="shared" si="2"/>
        <v>28</v>
      </c>
      <c r="C23" s="19">
        <v>8</v>
      </c>
      <c r="D23" s="40">
        <f>C23/B23</f>
        <v>0.2857142857142857</v>
      </c>
      <c r="E23" s="19">
        <v>20</v>
      </c>
      <c r="F23" s="40">
        <f>E23/B23</f>
        <v>0.7142857142857143</v>
      </c>
      <c r="G23" s="31"/>
      <c r="H23" s="32"/>
    </row>
    <row r="24" spans="1:8" ht="17.399999999999999">
      <c r="A24" s="37" t="s">
        <v>49</v>
      </c>
      <c r="B24" s="38"/>
      <c r="C24" s="38"/>
      <c r="D24" s="38"/>
      <c r="E24" s="38"/>
      <c r="F24" s="38"/>
    </row>
  </sheetData>
  <mergeCells count="2">
    <mergeCell ref="A1:F1"/>
    <mergeCell ref="A3:E3"/>
  </mergeCells>
  <phoneticPr fontId="1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4"/>
  <sheetViews>
    <sheetView zoomScale="80" zoomScaleNormal="80" workbookViewId="0">
      <selection activeCell="K6" sqref="K6"/>
    </sheetView>
  </sheetViews>
  <sheetFormatPr defaultRowHeight="16.2"/>
  <cols>
    <col min="1" max="1" width="23.6640625" customWidth="1"/>
    <col min="2" max="2" width="18.6640625" customWidth="1"/>
    <col min="3" max="3" width="14.33203125" customWidth="1"/>
    <col min="4" max="4" width="22" customWidth="1"/>
    <col min="5" max="5" width="14.88671875" customWidth="1"/>
    <col min="6" max="6" width="24" customWidth="1"/>
    <col min="7" max="1025" width="8.44140625" customWidth="1"/>
  </cols>
  <sheetData>
    <row r="1" spans="1:8" ht="73.2" customHeight="1">
      <c r="A1" s="85" t="s">
        <v>110</v>
      </c>
      <c r="B1" s="85"/>
      <c r="C1" s="85"/>
      <c r="D1" s="85"/>
      <c r="E1" s="85"/>
      <c r="F1" s="85"/>
    </row>
    <row r="2" spans="1:8" ht="30">
      <c r="A2" s="28"/>
      <c r="B2" s="28"/>
      <c r="C2" s="28"/>
      <c r="D2" s="28"/>
      <c r="E2" s="28"/>
      <c r="F2" s="39" t="s">
        <v>57</v>
      </c>
    </row>
    <row r="3" spans="1:8" ht="26.85" customHeight="1">
      <c r="A3" s="91" t="s">
        <v>58</v>
      </c>
      <c r="B3" s="91"/>
      <c r="C3" s="91"/>
      <c r="D3" s="91"/>
      <c r="E3" s="91"/>
      <c r="F3" s="29" t="s">
        <v>0</v>
      </c>
    </row>
    <row r="4" spans="1:8" ht="59.4">
      <c r="A4" s="7" t="s">
        <v>25</v>
      </c>
      <c r="B4" s="7" t="s">
        <v>26</v>
      </c>
      <c r="C4" s="7" t="s">
        <v>27</v>
      </c>
      <c r="D4" s="8" t="s">
        <v>28</v>
      </c>
      <c r="E4" s="7" t="s">
        <v>29</v>
      </c>
      <c r="F4" s="8" t="s">
        <v>28</v>
      </c>
    </row>
    <row r="5" spans="1:8" ht="53.1" customHeight="1">
      <c r="A5" s="13" t="s">
        <v>26</v>
      </c>
      <c r="B5" s="17">
        <f>SUM(B6:B23)</f>
        <v>273</v>
      </c>
      <c r="C5" s="17">
        <f>SUM(C6:C23)</f>
        <v>76</v>
      </c>
      <c r="D5" s="43">
        <f t="shared" ref="D5:D17" si="0">C5/B5</f>
        <v>0.2783882783882784</v>
      </c>
      <c r="E5" s="17">
        <f>SUM(E6:E23)</f>
        <v>197</v>
      </c>
      <c r="F5" s="43">
        <f t="shared" ref="F5:F17" si="1">E5/B5</f>
        <v>0.7216117216117216</v>
      </c>
      <c r="G5" s="31"/>
      <c r="H5" s="32"/>
    </row>
    <row r="6" spans="1:8" ht="59.85" customHeight="1">
      <c r="A6" s="33" t="s">
        <v>30</v>
      </c>
      <c r="B6" s="17">
        <f t="shared" ref="B6:B23" si="2">C6+E6</f>
        <v>3</v>
      </c>
      <c r="C6" s="19">
        <v>0</v>
      </c>
      <c r="D6" s="43">
        <f t="shared" si="0"/>
        <v>0</v>
      </c>
      <c r="E6" s="19">
        <v>3</v>
      </c>
      <c r="F6" s="43">
        <f t="shared" si="1"/>
        <v>1</v>
      </c>
      <c r="G6" s="31"/>
      <c r="H6" s="32"/>
    </row>
    <row r="7" spans="1:8" ht="76.650000000000006" customHeight="1">
      <c r="A7" s="36" t="s">
        <v>31</v>
      </c>
      <c r="B7" s="17">
        <f t="shared" si="2"/>
        <v>5</v>
      </c>
      <c r="C7" s="15">
        <v>2</v>
      </c>
      <c r="D7" s="43">
        <f t="shared" si="0"/>
        <v>0.4</v>
      </c>
      <c r="E7" s="15">
        <v>3</v>
      </c>
      <c r="F7" s="43">
        <f t="shared" si="1"/>
        <v>0.6</v>
      </c>
      <c r="G7" s="31"/>
      <c r="H7" s="32"/>
    </row>
    <row r="8" spans="1:8" ht="89.1" customHeight="1">
      <c r="A8" s="36" t="s">
        <v>32</v>
      </c>
      <c r="B8" s="17">
        <f t="shared" si="2"/>
        <v>6</v>
      </c>
      <c r="C8" s="15">
        <v>0</v>
      </c>
      <c r="D8" s="43">
        <f t="shared" si="0"/>
        <v>0</v>
      </c>
      <c r="E8" s="15">
        <v>6</v>
      </c>
      <c r="F8" s="43">
        <f t="shared" si="1"/>
        <v>1</v>
      </c>
      <c r="G8" s="31"/>
      <c r="H8" s="32"/>
    </row>
    <row r="9" spans="1:8" ht="106.65" customHeight="1">
      <c r="A9" s="36" t="s">
        <v>33</v>
      </c>
      <c r="B9" s="17">
        <f t="shared" si="2"/>
        <v>19</v>
      </c>
      <c r="C9" s="15">
        <v>5</v>
      </c>
      <c r="D9" s="43">
        <f t="shared" si="0"/>
        <v>0.26315789473684209</v>
      </c>
      <c r="E9" s="15">
        <v>14</v>
      </c>
      <c r="F9" s="43">
        <f t="shared" si="1"/>
        <v>0.73684210526315785</v>
      </c>
      <c r="G9" s="31"/>
      <c r="H9" s="32"/>
    </row>
    <row r="10" spans="1:8" ht="135.15" customHeight="1">
      <c r="A10" s="36" t="s">
        <v>34</v>
      </c>
      <c r="B10" s="17">
        <f t="shared" si="2"/>
        <v>13</v>
      </c>
      <c r="C10" s="15">
        <v>5</v>
      </c>
      <c r="D10" s="43">
        <f t="shared" si="0"/>
        <v>0.38461538461538464</v>
      </c>
      <c r="E10" s="15">
        <v>8</v>
      </c>
      <c r="F10" s="43">
        <f t="shared" si="1"/>
        <v>0.61538461538461542</v>
      </c>
      <c r="G10" s="31"/>
      <c r="H10" s="32"/>
    </row>
    <row r="11" spans="1:8" ht="59.4">
      <c r="A11" s="36" t="s">
        <v>35</v>
      </c>
      <c r="B11" s="17">
        <f t="shared" si="2"/>
        <v>21</v>
      </c>
      <c r="C11" s="15">
        <v>4</v>
      </c>
      <c r="D11" s="43">
        <f t="shared" si="0"/>
        <v>0.19047619047619047</v>
      </c>
      <c r="E11" s="15">
        <v>17</v>
      </c>
      <c r="F11" s="43">
        <f t="shared" si="1"/>
        <v>0.80952380952380953</v>
      </c>
      <c r="G11" s="31"/>
      <c r="H11" s="32"/>
    </row>
    <row r="12" spans="1:8" ht="99">
      <c r="A12" s="36" t="s">
        <v>36</v>
      </c>
      <c r="B12" s="17">
        <f t="shared" si="2"/>
        <v>5</v>
      </c>
      <c r="C12" s="15">
        <v>2</v>
      </c>
      <c r="D12" s="43">
        <f t="shared" si="0"/>
        <v>0.4</v>
      </c>
      <c r="E12" s="15">
        <v>3</v>
      </c>
      <c r="F12" s="43">
        <f t="shared" si="1"/>
        <v>0.6</v>
      </c>
      <c r="G12" s="31"/>
      <c r="H12" s="32"/>
    </row>
    <row r="13" spans="1:8" ht="99">
      <c r="A13" s="36" t="s">
        <v>37</v>
      </c>
      <c r="B13" s="17">
        <f t="shared" si="2"/>
        <v>2</v>
      </c>
      <c r="C13" s="15">
        <v>0</v>
      </c>
      <c r="D13" s="43">
        <f t="shared" si="0"/>
        <v>0</v>
      </c>
      <c r="E13" s="15">
        <v>2</v>
      </c>
      <c r="F13" s="43">
        <f t="shared" si="1"/>
        <v>1</v>
      </c>
      <c r="G13" s="31"/>
      <c r="H13" s="32"/>
    </row>
    <row r="14" spans="1:8" ht="59.4">
      <c r="A14" s="36" t="s">
        <v>38</v>
      </c>
      <c r="B14" s="17">
        <f t="shared" si="2"/>
        <v>1</v>
      </c>
      <c r="C14" s="15">
        <v>0</v>
      </c>
      <c r="D14" s="43">
        <f t="shared" si="0"/>
        <v>0</v>
      </c>
      <c r="E14" s="15">
        <v>1</v>
      </c>
      <c r="F14" s="43">
        <f t="shared" si="1"/>
        <v>1</v>
      </c>
      <c r="G14" s="31"/>
      <c r="H14" s="32"/>
    </row>
    <row r="15" spans="1:8" ht="79.2">
      <c r="A15" s="36" t="s">
        <v>39</v>
      </c>
      <c r="B15" s="17">
        <f t="shared" si="2"/>
        <v>1</v>
      </c>
      <c r="C15" s="15">
        <v>0</v>
      </c>
      <c r="D15" s="43">
        <f t="shared" si="0"/>
        <v>0</v>
      </c>
      <c r="E15" s="15">
        <v>1</v>
      </c>
      <c r="F15" s="43">
        <f t="shared" si="1"/>
        <v>1</v>
      </c>
      <c r="G15" s="31"/>
      <c r="H15" s="32"/>
    </row>
    <row r="16" spans="1:8" ht="59.4">
      <c r="A16" s="36" t="s">
        <v>40</v>
      </c>
      <c r="B16" s="17">
        <f t="shared" si="2"/>
        <v>2</v>
      </c>
      <c r="C16" s="15">
        <v>1</v>
      </c>
      <c r="D16" s="43">
        <f t="shared" si="0"/>
        <v>0.5</v>
      </c>
      <c r="E16" s="15">
        <v>1</v>
      </c>
      <c r="F16" s="43">
        <f t="shared" si="1"/>
        <v>0.5</v>
      </c>
      <c r="G16" s="31"/>
      <c r="H16" s="32"/>
    </row>
    <row r="17" spans="1:8" ht="59.4">
      <c r="A17" s="36" t="s">
        <v>41</v>
      </c>
      <c r="B17" s="17">
        <f t="shared" si="2"/>
        <v>1</v>
      </c>
      <c r="C17" s="15">
        <v>1</v>
      </c>
      <c r="D17" s="43">
        <f t="shared" si="0"/>
        <v>1</v>
      </c>
      <c r="E17" s="15">
        <v>0</v>
      </c>
      <c r="F17" s="43">
        <f t="shared" si="1"/>
        <v>0</v>
      </c>
      <c r="G17" s="31"/>
      <c r="H17" s="32"/>
    </row>
    <row r="18" spans="1:8" ht="79.2">
      <c r="A18" s="36" t="s">
        <v>42</v>
      </c>
      <c r="B18" s="17">
        <f t="shared" si="2"/>
        <v>0</v>
      </c>
      <c r="C18" s="15">
        <v>0</v>
      </c>
      <c r="D18" s="43" t="s">
        <v>52</v>
      </c>
      <c r="E18" s="15">
        <v>0</v>
      </c>
      <c r="F18" s="43" t="s">
        <v>52</v>
      </c>
      <c r="G18" s="31"/>
      <c r="H18" s="32"/>
    </row>
    <row r="19" spans="1:8" ht="79.2">
      <c r="A19" s="36" t="s">
        <v>43</v>
      </c>
      <c r="B19" s="17">
        <f t="shared" si="2"/>
        <v>0</v>
      </c>
      <c r="C19" s="15">
        <v>0</v>
      </c>
      <c r="D19" s="43" t="s">
        <v>52</v>
      </c>
      <c r="E19" s="15">
        <v>0</v>
      </c>
      <c r="F19" s="43" t="s">
        <v>52</v>
      </c>
      <c r="G19" s="31"/>
      <c r="H19" s="32"/>
    </row>
    <row r="20" spans="1:8" ht="59.4">
      <c r="A20" s="36" t="s">
        <v>45</v>
      </c>
      <c r="B20" s="17">
        <f t="shared" si="2"/>
        <v>9</v>
      </c>
      <c r="C20" s="19">
        <v>2</v>
      </c>
      <c r="D20" s="43">
        <f>C20/B20</f>
        <v>0.22222222222222221</v>
      </c>
      <c r="E20" s="19">
        <v>7</v>
      </c>
      <c r="F20" s="43">
        <f>E20/B20</f>
        <v>0.77777777777777779</v>
      </c>
      <c r="G20" s="31"/>
      <c r="H20" s="32"/>
    </row>
    <row r="21" spans="1:8" ht="59.4">
      <c r="A21" s="36" t="s">
        <v>46</v>
      </c>
      <c r="B21" s="17">
        <f t="shared" si="2"/>
        <v>108</v>
      </c>
      <c r="C21" s="19">
        <v>28</v>
      </c>
      <c r="D21" s="43">
        <f>C21/B21</f>
        <v>0.25925925925925924</v>
      </c>
      <c r="E21" s="19">
        <v>80</v>
      </c>
      <c r="F21" s="43">
        <f>E21/B21</f>
        <v>0.7407407407407407</v>
      </c>
      <c r="G21" s="31"/>
      <c r="H21" s="32"/>
    </row>
    <row r="22" spans="1:8" ht="59.4">
      <c r="A22" s="36" t="s">
        <v>47</v>
      </c>
      <c r="B22" s="17">
        <f t="shared" si="2"/>
        <v>59</v>
      </c>
      <c r="C22" s="19">
        <v>17</v>
      </c>
      <c r="D22" s="43">
        <f>C22/B22</f>
        <v>0.28813559322033899</v>
      </c>
      <c r="E22" s="19">
        <v>42</v>
      </c>
      <c r="F22" s="43">
        <f>E22/B22</f>
        <v>0.71186440677966101</v>
      </c>
      <c r="G22" s="31"/>
      <c r="H22" s="32"/>
    </row>
    <row r="23" spans="1:8" ht="59.4">
      <c r="A23" s="36" t="s">
        <v>48</v>
      </c>
      <c r="B23" s="17">
        <f t="shared" si="2"/>
        <v>18</v>
      </c>
      <c r="C23" s="19">
        <v>9</v>
      </c>
      <c r="D23" s="43">
        <f>C23/B23</f>
        <v>0.5</v>
      </c>
      <c r="E23" s="19">
        <v>9</v>
      </c>
      <c r="F23" s="43">
        <f>E23/B23</f>
        <v>0.5</v>
      </c>
      <c r="G23" s="31"/>
      <c r="H23" s="32"/>
    </row>
    <row r="24" spans="1:8" ht="17.399999999999999">
      <c r="A24" s="37" t="s">
        <v>49</v>
      </c>
      <c r="B24" s="38"/>
      <c r="C24" s="38"/>
      <c r="D24" s="38"/>
      <c r="E24" s="38"/>
      <c r="F24" s="38"/>
    </row>
  </sheetData>
  <mergeCells count="2">
    <mergeCell ref="A1:F1"/>
    <mergeCell ref="A3:E3"/>
  </mergeCells>
  <phoneticPr fontId="15" type="noConversion"/>
  <pageMargins left="0.70833333333333304" right="0.70833333333333304" top="0.74791666666666701" bottom="0.74791666666666701" header="0.51180555555555496" footer="0.51180555555555496"/>
  <pageSetup paperSize="9" firstPageNumber="0" fitToHeight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4"/>
  <sheetViews>
    <sheetView zoomScaleNormal="100" workbookViewId="0">
      <selection sqref="A1:F1"/>
    </sheetView>
  </sheetViews>
  <sheetFormatPr defaultRowHeight="16.2"/>
  <cols>
    <col min="1" max="1" width="23.6640625" customWidth="1"/>
    <col min="2" max="2" width="18.6640625" customWidth="1"/>
    <col min="3" max="3" width="14.33203125" customWidth="1"/>
    <col min="4" max="4" width="22" customWidth="1"/>
    <col min="5" max="5" width="14.88671875" customWidth="1"/>
    <col min="6" max="6" width="24" customWidth="1"/>
    <col min="7" max="1025" width="8.44140625" customWidth="1"/>
  </cols>
  <sheetData>
    <row r="1" spans="1:8" ht="73.2" customHeight="1">
      <c r="A1" s="85" t="s">
        <v>110</v>
      </c>
      <c r="B1" s="85"/>
      <c r="C1" s="85"/>
      <c r="D1" s="85"/>
      <c r="E1" s="85"/>
      <c r="F1" s="85"/>
    </row>
    <row r="2" spans="1:8" ht="30">
      <c r="A2" s="28"/>
      <c r="B2" s="28"/>
      <c r="C2" s="28"/>
      <c r="D2" s="28"/>
      <c r="E2" s="28"/>
      <c r="F2" s="39" t="s">
        <v>59</v>
      </c>
    </row>
    <row r="3" spans="1:8" ht="26.85" customHeight="1">
      <c r="A3" s="91" t="s">
        <v>60</v>
      </c>
      <c r="B3" s="91"/>
      <c r="C3" s="91"/>
      <c r="D3" s="91"/>
      <c r="E3" s="91"/>
      <c r="F3" s="29" t="s">
        <v>0</v>
      </c>
    </row>
    <row r="4" spans="1:8" ht="59.4">
      <c r="A4" s="7" t="s">
        <v>25</v>
      </c>
      <c r="B4" s="7" t="s">
        <v>26</v>
      </c>
      <c r="C4" s="7" t="s">
        <v>27</v>
      </c>
      <c r="D4" s="8" t="s">
        <v>28</v>
      </c>
      <c r="E4" s="7" t="s">
        <v>29</v>
      </c>
      <c r="F4" s="8" t="s">
        <v>28</v>
      </c>
    </row>
    <row r="5" spans="1:8" ht="53.1" customHeight="1">
      <c r="A5" s="13" t="s">
        <v>26</v>
      </c>
      <c r="B5" s="17">
        <f>SUM(B6:B23)</f>
        <v>230</v>
      </c>
      <c r="C5" s="17">
        <f>SUM(C6:C23)</f>
        <v>64</v>
      </c>
      <c r="D5" s="43">
        <f t="shared" ref="D5:D15" si="0">C5/B5</f>
        <v>0.27826086956521739</v>
      </c>
      <c r="E5" s="17">
        <f>SUM(E6:E23)</f>
        <v>166</v>
      </c>
      <c r="F5" s="43">
        <f t="shared" ref="F5:F15" si="1">E5/B5</f>
        <v>0.72173913043478266</v>
      </c>
      <c r="G5" s="31"/>
      <c r="H5" s="32"/>
    </row>
    <row r="6" spans="1:8" ht="59.85" customHeight="1">
      <c r="A6" s="33" t="s">
        <v>30</v>
      </c>
      <c r="B6" s="17">
        <f t="shared" ref="B6:B23" si="2">C6+E6</f>
        <v>5</v>
      </c>
      <c r="C6" s="19">
        <v>1</v>
      </c>
      <c r="D6" s="43">
        <f t="shared" si="0"/>
        <v>0.2</v>
      </c>
      <c r="E6" s="19">
        <v>4</v>
      </c>
      <c r="F6" s="43">
        <f t="shared" si="1"/>
        <v>0.8</v>
      </c>
      <c r="G6" s="31"/>
      <c r="H6" s="32"/>
    </row>
    <row r="7" spans="1:8" ht="76.650000000000006" customHeight="1">
      <c r="A7" s="36" t="s">
        <v>31</v>
      </c>
      <c r="B7" s="17">
        <f t="shared" si="2"/>
        <v>2</v>
      </c>
      <c r="C7" s="15">
        <v>1</v>
      </c>
      <c r="D7" s="43">
        <f t="shared" si="0"/>
        <v>0.5</v>
      </c>
      <c r="E7" s="15">
        <v>1</v>
      </c>
      <c r="F7" s="43">
        <f t="shared" si="1"/>
        <v>0.5</v>
      </c>
      <c r="G7" s="31"/>
      <c r="H7" s="32"/>
    </row>
    <row r="8" spans="1:8" ht="89.1" customHeight="1">
      <c r="A8" s="36" t="s">
        <v>32</v>
      </c>
      <c r="B8" s="17">
        <f t="shared" si="2"/>
        <v>8</v>
      </c>
      <c r="C8" s="15">
        <v>0</v>
      </c>
      <c r="D8" s="43">
        <f t="shared" si="0"/>
        <v>0</v>
      </c>
      <c r="E8" s="15">
        <v>8</v>
      </c>
      <c r="F8" s="43">
        <f t="shared" si="1"/>
        <v>1</v>
      </c>
      <c r="G8" s="31"/>
      <c r="H8" s="32"/>
    </row>
    <row r="9" spans="1:8" ht="106.65" customHeight="1">
      <c r="A9" s="36" t="s">
        <v>33</v>
      </c>
      <c r="B9" s="17">
        <f t="shared" si="2"/>
        <v>23</v>
      </c>
      <c r="C9" s="15">
        <v>1</v>
      </c>
      <c r="D9" s="43">
        <f t="shared" si="0"/>
        <v>4.3478260869565216E-2</v>
      </c>
      <c r="E9" s="15">
        <v>22</v>
      </c>
      <c r="F9" s="43">
        <f t="shared" si="1"/>
        <v>0.95652173913043481</v>
      </c>
      <c r="G9" s="31"/>
      <c r="H9" s="32"/>
    </row>
    <row r="10" spans="1:8" ht="135.15" customHeight="1">
      <c r="A10" s="36" t="s">
        <v>34</v>
      </c>
      <c r="B10" s="17">
        <f t="shared" si="2"/>
        <v>8</v>
      </c>
      <c r="C10" s="15">
        <v>4</v>
      </c>
      <c r="D10" s="43">
        <f t="shared" si="0"/>
        <v>0.5</v>
      </c>
      <c r="E10" s="15">
        <v>4</v>
      </c>
      <c r="F10" s="43">
        <f t="shared" si="1"/>
        <v>0.5</v>
      </c>
      <c r="G10" s="31"/>
      <c r="H10" s="32"/>
    </row>
    <row r="11" spans="1:8" ht="59.4">
      <c r="A11" s="36" t="s">
        <v>35</v>
      </c>
      <c r="B11" s="17">
        <f t="shared" si="2"/>
        <v>13</v>
      </c>
      <c r="C11" s="15">
        <v>3</v>
      </c>
      <c r="D11" s="43">
        <f t="shared" si="0"/>
        <v>0.23076923076923078</v>
      </c>
      <c r="E11" s="15">
        <v>10</v>
      </c>
      <c r="F11" s="43">
        <f t="shared" si="1"/>
        <v>0.76923076923076927</v>
      </c>
      <c r="G11" s="31"/>
      <c r="H11" s="32"/>
    </row>
    <row r="12" spans="1:8" ht="99">
      <c r="A12" s="36" t="s">
        <v>36</v>
      </c>
      <c r="B12" s="17">
        <f t="shared" si="2"/>
        <v>3</v>
      </c>
      <c r="C12" s="15">
        <v>1</v>
      </c>
      <c r="D12" s="43">
        <f t="shared" si="0"/>
        <v>0.33333333333333331</v>
      </c>
      <c r="E12" s="15">
        <v>2</v>
      </c>
      <c r="F12" s="43">
        <f t="shared" si="1"/>
        <v>0.66666666666666663</v>
      </c>
      <c r="G12" s="31"/>
      <c r="H12" s="32"/>
    </row>
    <row r="13" spans="1:8" ht="99">
      <c r="A13" s="36" t="s">
        <v>37</v>
      </c>
      <c r="B13" s="17">
        <f t="shared" si="2"/>
        <v>2</v>
      </c>
      <c r="C13" s="15">
        <v>0</v>
      </c>
      <c r="D13" s="43">
        <f t="shared" si="0"/>
        <v>0</v>
      </c>
      <c r="E13" s="15">
        <v>2</v>
      </c>
      <c r="F13" s="43">
        <f t="shared" si="1"/>
        <v>1</v>
      </c>
      <c r="G13" s="31"/>
      <c r="H13" s="32"/>
    </row>
    <row r="14" spans="1:8" ht="59.4">
      <c r="A14" s="36" t="s">
        <v>38</v>
      </c>
      <c r="B14" s="17">
        <f t="shared" si="2"/>
        <v>2</v>
      </c>
      <c r="C14" s="15">
        <v>0</v>
      </c>
      <c r="D14" s="43">
        <f t="shared" si="0"/>
        <v>0</v>
      </c>
      <c r="E14" s="15">
        <v>2</v>
      </c>
      <c r="F14" s="43">
        <f t="shared" si="1"/>
        <v>1</v>
      </c>
      <c r="G14" s="31"/>
      <c r="H14" s="32"/>
    </row>
    <row r="15" spans="1:8" ht="79.2">
      <c r="A15" s="36" t="s">
        <v>39</v>
      </c>
      <c r="B15" s="17">
        <f t="shared" si="2"/>
        <v>1</v>
      </c>
      <c r="C15" s="15">
        <v>0</v>
      </c>
      <c r="D15" s="43">
        <f t="shared" si="0"/>
        <v>0</v>
      </c>
      <c r="E15" s="15">
        <v>1</v>
      </c>
      <c r="F15" s="43">
        <f t="shared" si="1"/>
        <v>1</v>
      </c>
      <c r="G15" s="31"/>
      <c r="H15" s="32"/>
    </row>
    <row r="16" spans="1:8" ht="59.4">
      <c r="A16" s="36" t="s">
        <v>40</v>
      </c>
      <c r="B16" s="17">
        <f t="shared" si="2"/>
        <v>0</v>
      </c>
      <c r="C16" s="15">
        <v>0</v>
      </c>
      <c r="D16" s="43" t="s">
        <v>52</v>
      </c>
      <c r="E16" s="15">
        <v>0</v>
      </c>
      <c r="F16" s="43" t="s">
        <v>52</v>
      </c>
      <c r="G16" s="31"/>
      <c r="H16" s="32"/>
    </row>
    <row r="17" spans="1:8" ht="59.4">
      <c r="A17" s="36" t="s">
        <v>41</v>
      </c>
      <c r="B17" s="17">
        <f t="shared" si="2"/>
        <v>4</v>
      </c>
      <c r="C17" s="15">
        <v>2</v>
      </c>
      <c r="D17" s="43">
        <f>C17/B17</f>
        <v>0.5</v>
      </c>
      <c r="E17" s="15">
        <v>2</v>
      </c>
      <c r="F17" s="43">
        <f>E17/B17</f>
        <v>0.5</v>
      </c>
      <c r="G17" s="31"/>
      <c r="H17" s="32"/>
    </row>
    <row r="18" spans="1:8" ht="79.2">
      <c r="A18" s="36" t="s">
        <v>42</v>
      </c>
      <c r="B18" s="17">
        <f t="shared" si="2"/>
        <v>0</v>
      </c>
      <c r="C18" s="15">
        <v>0</v>
      </c>
      <c r="D18" s="43" t="s">
        <v>52</v>
      </c>
      <c r="E18" s="15">
        <v>0</v>
      </c>
      <c r="F18" s="43" t="s">
        <v>52</v>
      </c>
      <c r="G18" s="31"/>
      <c r="H18" s="32"/>
    </row>
    <row r="19" spans="1:8" ht="79.2">
      <c r="A19" s="36" t="s">
        <v>43</v>
      </c>
      <c r="B19" s="17">
        <f t="shared" si="2"/>
        <v>0</v>
      </c>
      <c r="C19" s="15">
        <v>0</v>
      </c>
      <c r="D19" s="43" t="s">
        <v>52</v>
      </c>
      <c r="E19" s="15">
        <v>0</v>
      </c>
      <c r="F19" s="43" t="s">
        <v>52</v>
      </c>
      <c r="G19" s="31"/>
      <c r="H19" s="32"/>
    </row>
    <row r="20" spans="1:8" ht="59.4">
      <c r="A20" s="36" t="s">
        <v>45</v>
      </c>
      <c r="B20" s="17">
        <f t="shared" si="2"/>
        <v>11</v>
      </c>
      <c r="C20" s="19">
        <v>3</v>
      </c>
      <c r="D20" s="43">
        <f>C20/B20</f>
        <v>0.27272727272727271</v>
      </c>
      <c r="E20" s="19">
        <v>8</v>
      </c>
      <c r="F20" s="43">
        <f>E20/B20</f>
        <v>0.72727272727272729</v>
      </c>
      <c r="G20" s="31"/>
      <c r="H20" s="32"/>
    </row>
    <row r="21" spans="1:8" ht="59.4">
      <c r="A21" s="36" t="s">
        <v>46</v>
      </c>
      <c r="B21" s="17">
        <f t="shared" si="2"/>
        <v>88</v>
      </c>
      <c r="C21" s="19">
        <v>23</v>
      </c>
      <c r="D21" s="43">
        <f>C21/B21</f>
        <v>0.26136363636363635</v>
      </c>
      <c r="E21" s="19">
        <v>65</v>
      </c>
      <c r="F21" s="43">
        <f>E21/B21</f>
        <v>0.73863636363636365</v>
      </c>
      <c r="G21" s="31"/>
      <c r="H21" s="32"/>
    </row>
    <row r="22" spans="1:8" ht="59.4">
      <c r="A22" s="36" t="s">
        <v>47</v>
      </c>
      <c r="B22" s="17">
        <f t="shared" si="2"/>
        <v>37</v>
      </c>
      <c r="C22" s="19">
        <v>14</v>
      </c>
      <c r="D22" s="43">
        <f>C22/B22</f>
        <v>0.3783783783783784</v>
      </c>
      <c r="E22" s="19">
        <v>23</v>
      </c>
      <c r="F22" s="43">
        <f>E22/B22</f>
        <v>0.6216216216216216</v>
      </c>
      <c r="G22" s="31"/>
      <c r="H22" s="32"/>
    </row>
    <row r="23" spans="1:8" ht="59.4">
      <c r="A23" s="36" t="s">
        <v>48</v>
      </c>
      <c r="B23" s="17">
        <f t="shared" si="2"/>
        <v>23</v>
      </c>
      <c r="C23" s="19">
        <v>11</v>
      </c>
      <c r="D23" s="43">
        <f>C23/B23</f>
        <v>0.47826086956521741</v>
      </c>
      <c r="E23" s="19">
        <v>12</v>
      </c>
      <c r="F23" s="43">
        <f>E23/B23</f>
        <v>0.52173913043478259</v>
      </c>
      <c r="G23" s="31"/>
      <c r="H23" s="32"/>
    </row>
    <row r="24" spans="1:8" ht="17.399999999999999">
      <c r="A24" s="37" t="s">
        <v>49</v>
      </c>
      <c r="B24" s="38"/>
      <c r="C24" s="38"/>
      <c r="D24" s="38"/>
      <c r="E24" s="38"/>
      <c r="F24" s="38"/>
    </row>
  </sheetData>
  <mergeCells count="2">
    <mergeCell ref="A1:F1"/>
    <mergeCell ref="A3:E3"/>
  </mergeCells>
  <phoneticPr fontId="15" type="noConversion"/>
  <pageMargins left="0.70833333333333304" right="0.70833333333333304" top="0.74791666666666701" bottom="0.74791666666666701" header="0.51180555555555496" footer="0.51180555555555496"/>
  <pageSetup paperSize="9" firstPageNumber="0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具名範圍</vt:lpstr>
      </vt:variant>
      <vt:variant>
        <vt:i4>15</vt:i4>
      </vt:variant>
    </vt:vector>
  </HeadingPairs>
  <TitlesOfParts>
    <vt:vector size="30" baseType="lpstr">
      <vt:lpstr>各年度依時間序列</vt:lpstr>
      <vt:lpstr>112</vt:lpstr>
      <vt:lpstr>111</vt:lpstr>
      <vt:lpstr>110</vt:lpstr>
      <vt:lpstr>109</vt:lpstr>
      <vt:lpstr>108</vt:lpstr>
      <vt:lpstr>107</vt:lpstr>
      <vt:lpstr>106</vt:lpstr>
      <vt:lpstr>105</vt:lpstr>
      <vt:lpstr>104</vt:lpstr>
      <vt:lpstr>103年</vt:lpstr>
      <vt:lpstr>102年</vt:lpstr>
      <vt:lpstr>101年</vt:lpstr>
      <vt:lpstr>100年</vt:lpstr>
      <vt:lpstr>99年</vt:lpstr>
      <vt:lpstr>'100年'!Print_Area</vt:lpstr>
      <vt:lpstr>'101年'!Print_Area</vt:lpstr>
      <vt:lpstr>'108'!Print_Area</vt:lpstr>
      <vt:lpstr>'109'!Print_Area</vt:lpstr>
      <vt:lpstr>'110'!Print_Area</vt:lpstr>
      <vt:lpstr>'111'!Print_Area</vt:lpstr>
      <vt:lpstr>'112'!Print_Area</vt:lpstr>
      <vt:lpstr>'99年'!Print_Area</vt:lpstr>
      <vt:lpstr>各年度依時間序列!Print_Area</vt:lpstr>
      <vt:lpstr>'103年'!Print_Titles</vt:lpstr>
      <vt:lpstr>'104'!Print_Titles</vt:lpstr>
      <vt:lpstr>'105'!Print_Titles</vt:lpstr>
      <vt:lpstr>'106'!Print_Titles</vt:lpstr>
      <vt:lpstr>'111'!Print_Titles</vt:lpstr>
      <vt:lpstr>'112'!Print_Titles</vt:lpstr>
    </vt:vector>
  </TitlesOfParts>
  <Company>MOEA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MOEA</dc:creator>
  <dc:description/>
  <cp:lastModifiedBy>湯瑋鈺</cp:lastModifiedBy>
  <cp:revision>0</cp:revision>
  <cp:lastPrinted>2024-05-27T09:46:29Z</cp:lastPrinted>
  <dcterms:created xsi:type="dcterms:W3CDTF">1999-07-27T01:45:40Z</dcterms:created>
  <dcterms:modified xsi:type="dcterms:W3CDTF">2024-05-27T09:46:43Z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MOEA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