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508" yWindow="-12" windowWidth="11544" windowHeight="9528"/>
  </bookViews>
  <sheets>
    <sheet name="106出國" sheetId="2" r:id="rId1"/>
    <sheet name="106大陸" sheetId="1" r:id="rId2"/>
  </sheets>
  <definedNames>
    <definedName name="_xlnm._FilterDatabase" localSheetId="1" hidden="1">'106大陸'!$A$6:$U$6</definedName>
    <definedName name="_xlnm._FilterDatabase" localSheetId="0" hidden="1">'106出國'!$A$6:$U$191</definedName>
    <definedName name="_xlnm.Print_Area" localSheetId="1">'106大陸'!$A$1:$T$62</definedName>
    <definedName name="_xlnm.Print_Area" localSheetId="0">'106出國'!$A$1:$T$191</definedName>
    <definedName name="_xlnm.Print_Titles" localSheetId="1">'106大陸'!$1:$6</definedName>
    <definedName name="_xlnm.Print_Titles" localSheetId="0">'106出國'!$1:$6</definedName>
    <definedName name="人_事_費_分_析_表" localSheetId="1">#REF!</definedName>
    <definedName name="人_事_費_分_析_表" localSheetId="0">#REF!</definedName>
    <definedName name="人_事_費_分_析_表">#REF!</definedName>
    <definedName name="公_用_珍_貴_動_產_、_不_動_產_目_錄_總_表" localSheetId="1">#REF!</definedName>
    <definedName name="公_用_珍_貴_動_產_、_不_動_產_目_錄_總_表" localSheetId="0">#REF!</definedName>
    <definedName name="公_用_珍_貴_動_產_、_不_動_產_目_錄_總_表">#REF!</definedName>
    <definedName name="公_用_財_產_目_錄_總___表" localSheetId="1">#REF!</definedName>
    <definedName name="公_用_財_產_目_錄_總___表" localSheetId="0">#REF!</definedName>
    <definedName name="公_用_財_產_目_錄_總___表">#REF!</definedName>
    <definedName name="以前年度歲入來源別轉入數決算表" localSheetId="1">#REF!</definedName>
    <definedName name="以前年度歲入來源別轉入數決算表" localSheetId="0">#REF!</definedName>
    <definedName name="以前年度歲入來源別轉入數決算表">#REF!</definedName>
    <definedName name="以前年度歲出政事別轉入數決算表" localSheetId="1">#REF!</definedName>
    <definedName name="以前年度歲出政事別轉入數決算表" localSheetId="0">#REF!</definedName>
    <definedName name="以前年度歲出政事別轉入數決算表">#REF!</definedName>
    <definedName name="以前年度歲出機關別轉入數決算表" localSheetId="1">#REF!</definedName>
    <definedName name="以前年度歲出機關別轉入數決算表" localSheetId="0">#REF!</definedName>
    <definedName name="以前年度歲出機關別轉入數決算表">#REF!</definedName>
    <definedName name="以前年度歲出轉入數國庫已撥及未撥款項明細表" localSheetId="1">#REF!</definedName>
    <definedName name="以前年度歲出轉入數國庫已撥及未撥款項明細表" localSheetId="0">#REF!</definedName>
    <definedName name="以前年度歲出轉入數國庫已撥及未撥款項明細表">#REF!</definedName>
    <definedName name="出國計畫執行情形報告表" localSheetId="1">#REF!</definedName>
    <definedName name="出國計畫執行情形報告表" localSheetId="0">#REF!</definedName>
    <definedName name="出國計畫執行情形報告表">#REF!</definedName>
    <definedName name="本年度經費預算國庫已撥及未撥款項明細表" localSheetId="1">#REF!</definedName>
    <definedName name="本年度經費預算國庫已撥及未撥款項明細表" localSheetId="0">#REF!</definedName>
    <definedName name="本年度經費預算國庫已撥及未撥款項明細表">#REF!</definedName>
    <definedName name="委託辦理計畫_事項_經費報告表" localSheetId="1">#REF!</definedName>
    <definedName name="委託辦理計畫_事項_經費報告表" localSheetId="0">#REF!</definedName>
    <definedName name="委託辦理計畫_事項_經費報告表">#REF!</definedName>
    <definedName name="重大計畫預算執行績效分析表" localSheetId="1">#REF!</definedName>
    <definedName name="重大計畫預算執行績效分析表" localSheetId="0">#REF!</definedName>
    <definedName name="重大計畫預算執行績效分析表">#REF!</definedName>
    <definedName name="退還以前年度納庫款明細表" localSheetId="1">#REF!</definedName>
    <definedName name="退還以前年度納庫款明細表" localSheetId="0">#REF!</definedName>
    <definedName name="退還以前年度納庫款明細表">#REF!</definedName>
    <definedName name="歲_入_來_源_別_決_算_表" localSheetId="1">#REF!</definedName>
    <definedName name="歲_入_來_源_別_決_算_表" localSheetId="0">#REF!</definedName>
    <definedName name="歲_入_來_源_別_決_算_表">#REF!</definedName>
    <definedName name="歲_出_政_事_別_決_算_表" localSheetId="1">#REF!</definedName>
    <definedName name="歲_出_政_事_別_決_算_表" localSheetId="0">#REF!</definedName>
    <definedName name="歲_出_政_事_別_決_算_表">#REF!</definedName>
    <definedName name="歲_出_機_關_別_決_算_表" localSheetId="1">#REF!</definedName>
    <definedName name="歲_出_機_關_別_決_算_表" localSheetId="0">#REF!</definedName>
    <definedName name="歲_出_機_關_別_決_算_表">#REF!</definedName>
    <definedName name="歲入保留數_或未結清數_分析表" localSheetId="1">#REF!</definedName>
    <definedName name="歲入保留數_或未結清數_分析表" localSheetId="0">#REF!</definedName>
    <definedName name="歲入保留數_或未結清數_分析表">#REF!</definedName>
    <definedName name="歲入經費明細表" localSheetId="1">#REF!</definedName>
    <definedName name="歲入經費明細表" localSheetId="0">#REF!</definedName>
    <definedName name="歲入經費明細表">#REF!</definedName>
    <definedName name="歲入餘絀數_或減免、註銷數_分析表" localSheetId="1">#REF!</definedName>
    <definedName name="歲入餘絀數_或減免、註銷數_分析表" localSheetId="0">#REF!</definedName>
    <definedName name="歲入餘絀數_或減免、註銷數_分析表">#REF!</definedName>
    <definedName name="歲入類、經費類平衡表" localSheetId="1">#REF!</definedName>
    <definedName name="歲入類、經費類平衡表" localSheetId="0">#REF!</definedName>
    <definedName name="歲入類、經費類平衡表">#REF!</definedName>
    <definedName name="歲入類待納庫款明細表" localSheetId="1">#REF!</definedName>
    <definedName name="歲入類待納庫款明細表" localSheetId="0">#REF!</definedName>
    <definedName name="歲入類待納庫款明細表">#REF!</definedName>
    <definedName name="歲出用途別決算分析表" localSheetId="1">#REF!</definedName>
    <definedName name="歲出用途別決算分析表" localSheetId="0">#REF!</definedName>
    <definedName name="歲出用途別決算分析表">#REF!</definedName>
    <definedName name="歲出用途別決算綜計表" localSheetId="1">#REF!</definedName>
    <definedName name="歲出用途別決算綜計表" localSheetId="0">#REF!</definedName>
    <definedName name="歲出用途別決算綜計表">#REF!</definedName>
    <definedName name="歲出保留數_或未結清數_分析表" localSheetId="1">#REF!</definedName>
    <definedName name="歲出保留數_或未結清數_分析表" localSheetId="0">#REF!</definedName>
    <definedName name="歲出保留數_或未結清數_分析表">#REF!</definedName>
    <definedName name="歲出按職能及經濟性綜合分類表" localSheetId="1">#REF!</definedName>
    <definedName name="歲出按職能及經濟性綜合分類表" localSheetId="0">#REF!</definedName>
    <definedName name="歲出按職能及經濟性綜合分類表">#REF!</definedName>
    <definedName name="歲出賸餘數_或減免、註銷數_分析表" localSheetId="1">#REF!</definedName>
    <definedName name="歲出賸餘數_或減免、註銷數_分析表" localSheetId="0">#REF!</definedName>
    <definedName name="歲出賸餘數_或減免、註銷數_分析表">#REF!</definedName>
    <definedName name="經費類經費賸餘明細表" localSheetId="1">#REF!</definedName>
    <definedName name="經費類經費賸餘明細表" localSheetId="0">#REF!</definedName>
    <definedName name="經費類經費賸餘明細表">#REF!</definedName>
    <definedName name="增購及汰換車輛明細表" localSheetId="1">#REF!</definedName>
    <definedName name="增購及汰換車輛明細表" localSheetId="0">#REF!</definedName>
    <definedName name="增購及汰換車輛明細表">#REF!</definedName>
    <definedName name="機關名稱_對各部門捐助成立財團法人之效益評估表" localSheetId="1">#REF!</definedName>
    <definedName name="機關名稱_對各部門捐助成立財團法人之效益評估表" localSheetId="0">#REF!</definedName>
    <definedName name="機關名稱_對各部門捐助成立財團法人之效益評估表">#REF!</definedName>
    <definedName name="機關名稱_對直接投資、所屬各部門轉投資及共同投資之效益評估表" localSheetId="1">#REF!</definedName>
    <definedName name="機關名稱_對直接投資、所屬各部門轉投資及共同投資之效益評估表" localSheetId="0">#REF!</definedName>
    <definedName name="機關名稱_對直接投資、所屬各部門轉投資及共同投資之效益評估表">#REF!</definedName>
  </definedNames>
  <calcPr calcId="145621"/>
</workbook>
</file>

<file path=xl/calcChain.xml><?xml version="1.0" encoding="utf-8"?>
<calcChain xmlns="http://schemas.openxmlformats.org/spreadsheetml/2006/main">
  <c r="E55" i="1" l="1"/>
  <c r="D57" i="1"/>
  <c r="E53" i="1"/>
  <c r="E57" i="1" s="1"/>
  <c r="E58" i="1"/>
  <c r="E146" i="2" l="1"/>
  <c r="D12" i="1" l="1"/>
  <c r="E163" i="2" l="1"/>
  <c r="D171" i="2"/>
  <c r="E126" i="2" l="1"/>
  <c r="E172" i="2" l="1"/>
  <c r="P190" i="2"/>
  <c r="Q190" i="2"/>
  <c r="R190" i="2"/>
  <c r="S190" i="2"/>
  <c r="E115" i="2"/>
  <c r="E108" i="2" l="1"/>
  <c r="E101" i="2"/>
  <c r="E104" i="2"/>
  <c r="E110" i="2"/>
  <c r="E97" i="2"/>
  <c r="E112" i="2" l="1"/>
  <c r="D154" i="2"/>
  <c r="E154" i="2" l="1"/>
  <c r="D84" i="2" l="1"/>
  <c r="E94" i="2"/>
  <c r="E81" i="2"/>
  <c r="E85" i="2"/>
  <c r="E84" i="2" l="1"/>
  <c r="E74" i="2"/>
  <c r="E161" i="2" l="1"/>
  <c r="E171" i="2" s="1"/>
  <c r="D69" i="2"/>
  <c r="E67" i="2"/>
  <c r="E65" i="2"/>
  <c r="E63" i="2"/>
  <c r="E54" i="2"/>
  <c r="E60" i="2"/>
  <c r="E69" i="2" l="1"/>
  <c r="P22" i="1"/>
  <c r="Q57" i="1"/>
  <c r="R57" i="1"/>
  <c r="S57" i="1"/>
  <c r="P57" i="1"/>
  <c r="E48" i="1"/>
  <c r="E44" i="1"/>
  <c r="P41" i="1" l="1"/>
  <c r="E35" i="1"/>
  <c r="E49" i="2" l="1"/>
  <c r="E31" i="2" l="1"/>
  <c r="E19" i="2" l="1"/>
  <c r="E9" i="2" l="1"/>
  <c r="E7" i="2" l="1"/>
  <c r="E53" i="2" s="1"/>
  <c r="P61" i="1" l="1"/>
  <c r="D33" i="1" l="1"/>
  <c r="E31" i="1" l="1"/>
  <c r="E33" i="1" s="1"/>
  <c r="Q30" i="1" l="1"/>
  <c r="R30" i="1"/>
  <c r="S30" i="1"/>
  <c r="P30" i="1"/>
  <c r="P12" i="1"/>
  <c r="E28" i="1" l="1"/>
  <c r="E24" i="1" l="1"/>
  <c r="E30" i="1" s="1"/>
  <c r="E17" i="1" l="1"/>
  <c r="E10" i="1"/>
  <c r="D74" i="2" l="1"/>
  <c r="D121" i="2" l="1"/>
  <c r="S121" i="2" l="1"/>
  <c r="R121" i="2"/>
  <c r="Q121" i="2"/>
  <c r="P121" i="2"/>
  <c r="E119" i="2"/>
  <c r="E121" i="2" s="1"/>
  <c r="D112" i="2" l="1"/>
  <c r="D30" i="1" l="1"/>
  <c r="D22" i="1" l="1"/>
  <c r="P53" i="2" l="1"/>
  <c r="E190" i="2" l="1"/>
  <c r="S171" i="2"/>
  <c r="R171" i="2"/>
  <c r="Q171" i="2"/>
  <c r="P171" i="2"/>
  <c r="E158" i="2"/>
  <c r="E159" i="2" s="1"/>
  <c r="E160" i="2" s="1"/>
  <c r="D158" i="2"/>
  <c r="D159" i="2" s="1"/>
  <c r="D160" i="2" s="1"/>
  <c r="S154" i="2"/>
  <c r="R154" i="2"/>
  <c r="Q154" i="2"/>
  <c r="P154" i="2"/>
  <c r="S145" i="2"/>
  <c r="R145" i="2"/>
  <c r="Q145" i="2"/>
  <c r="P145" i="2"/>
  <c r="D145" i="2"/>
  <c r="E145" i="2"/>
  <c r="S137" i="2"/>
  <c r="R137" i="2"/>
  <c r="Q137" i="2"/>
  <c r="P137" i="2"/>
  <c r="D137" i="2"/>
  <c r="E135" i="2"/>
  <c r="E133" i="2"/>
  <c r="E131" i="2"/>
  <c r="S130" i="2"/>
  <c r="R130" i="2"/>
  <c r="Q130" i="2"/>
  <c r="P130" i="2"/>
  <c r="D130" i="2"/>
  <c r="E130" i="2"/>
  <c r="S125" i="2"/>
  <c r="R125" i="2"/>
  <c r="Q125" i="2"/>
  <c r="P125" i="2"/>
  <c r="D125" i="2"/>
  <c r="E122" i="2"/>
  <c r="E125" i="2" s="1"/>
  <c r="S117" i="2"/>
  <c r="R117" i="2"/>
  <c r="Q117" i="2"/>
  <c r="P117" i="2"/>
  <c r="D117" i="2"/>
  <c r="E113" i="2"/>
  <c r="S112" i="2"/>
  <c r="R112" i="2"/>
  <c r="Q112" i="2"/>
  <c r="P112" i="2"/>
  <c r="S96" i="2"/>
  <c r="R96" i="2"/>
  <c r="Q96" i="2"/>
  <c r="P96" i="2"/>
  <c r="D96" i="2"/>
  <c r="E72" i="2"/>
  <c r="E70" i="2"/>
  <c r="S69" i="2"/>
  <c r="R69" i="2"/>
  <c r="Q69" i="2"/>
  <c r="P69" i="2"/>
  <c r="S53" i="2"/>
  <c r="R53" i="2"/>
  <c r="Q53" i="2"/>
  <c r="D53" i="2"/>
  <c r="E96" i="2" l="1"/>
  <c r="D155" i="2"/>
  <c r="D156" i="2" s="1"/>
  <c r="P118" i="2"/>
  <c r="P138" i="2" s="1"/>
  <c r="R118" i="2"/>
  <c r="R138" i="2" s="1"/>
  <c r="R155" i="2"/>
  <c r="R156" i="2" s="1"/>
  <c r="Q155" i="2"/>
  <c r="Q156" i="2" s="1"/>
  <c r="E155" i="2"/>
  <c r="E156" i="2" s="1"/>
  <c r="Q118" i="2"/>
  <c r="Q138" i="2" s="1"/>
  <c r="S118" i="2"/>
  <c r="S138" i="2" s="1"/>
  <c r="S155" i="2"/>
  <c r="S156" i="2" s="1"/>
  <c r="D118" i="2"/>
  <c r="D138" i="2" s="1"/>
  <c r="P155" i="2"/>
  <c r="E117" i="2"/>
  <c r="E137" i="2"/>
  <c r="E118" i="2" l="1"/>
  <c r="E138" i="2" s="1"/>
  <c r="P156" i="2"/>
  <c r="S61" i="1" l="1"/>
  <c r="R61" i="1"/>
  <c r="Q61" i="1"/>
  <c r="E61" i="1"/>
  <c r="S51" i="1"/>
  <c r="R51" i="1"/>
  <c r="Q51" i="1"/>
  <c r="P51" i="1"/>
  <c r="D51" i="1"/>
  <c r="E51" i="1"/>
  <c r="S43" i="1"/>
  <c r="R43" i="1"/>
  <c r="Q43" i="1"/>
  <c r="P43" i="1"/>
  <c r="E43" i="1"/>
  <c r="D43" i="1"/>
  <c r="S41" i="1"/>
  <c r="R41" i="1"/>
  <c r="Q41" i="1"/>
  <c r="D41" i="1"/>
  <c r="E39" i="1"/>
  <c r="E37" i="1"/>
  <c r="S33" i="1"/>
  <c r="R33" i="1"/>
  <c r="Q33" i="1"/>
  <c r="P33" i="1"/>
  <c r="S22" i="1"/>
  <c r="R22" i="1"/>
  <c r="Q22" i="1"/>
  <c r="E15" i="1"/>
  <c r="E22" i="1" s="1"/>
  <c r="D14" i="1"/>
  <c r="E14" i="1"/>
  <c r="S12" i="1"/>
  <c r="R12" i="1"/>
  <c r="Q12" i="1"/>
  <c r="E7" i="1"/>
  <c r="E12" i="1" s="1"/>
  <c r="E34" i="1" l="1"/>
  <c r="D34" i="1"/>
  <c r="D52" i="1" s="1"/>
  <c r="R34" i="1"/>
  <c r="R52" i="1" s="1"/>
  <c r="S34" i="1"/>
  <c r="S52" i="1" s="1"/>
  <c r="P34" i="1"/>
  <c r="P52" i="1" s="1"/>
  <c r="E41" i="1"/>
  <c r="Q34" i="1"/>
  <c r="Q52" i="1" s="1"/>
  <c r="E52" i="1" l="1"/>
</calcChain>
</file>

<file path=xl/sharedStrings.xml><?xml version="1.0" encoding="utf-8"?>
<sst xmlns="http://schemas.openxmlformats.org/spreadsheetml/2006/main" count="1377" uniqueCount="905">
  <si>
    <t>經濟部</t>
    <phoneticPr fontId="5" type="noConversion"/>
  </si>
  <si>
    <t xml:space="preserve">                                                                                   單位：新臺幣元</t>
    <phoneticPr fontId="5" type="noConversion"/>
  </si>
  <si>
    <t>經費來源</t>
  </si>
  <si>
    <t>工作內容簡述</t>
    <phoneticPr fontId="5" type="noConversion"/>
  </si>
  <si>
    <t>起迄日期</t>
    <phoneticPr fontId="5" type="noConversion"/>
  </si>
  <si>
    <t>地點</t>
    <phoneticPr fontId="5" type="noConversion"/>
  </si>
  <si>
    <t>報告提出日期</t>
  </si>
  <si>
    <t>報告建議採納情形</t>
  </si>
  <si>
    <t>備  註</t>
    <phoneticPr fontId="5" type="noConversion"/>
  </si>
  <si>
    <t>年度別</t>
    <phoneticPr fontId="5" type="noConversion"/>
  </si>
  <si>
    <t>工作計畫</t>
    <phoneticPr fontId="5" type="noConversion"/>
  </si>
  <si>
    <t>用途別科目
(二級)</t>
    <phoneticPr fontId="5" type="noConversion"/>
  </si>
  <si>
    <t>預算
(保留)
金額</t>
    <phoneticPr fontId="5" type="noConversion"/>
  </si>
  <si>
    <t>決算金額
(含保留數)</t>
    <phoneticPr fontId="5" type="noConversion"/>
  </si>
  <si>
    <t>省(自治區、直轄市或特別行政區)</t>
    <phoneticPr fontId="5" type="noConversion"/>
  </si>
  <si>
    <t>城市</t>
    <phoneticPr fontId="5" type="noConversion"/>
  </si>
  <si>
    <t>服務單位(部門)及職稱</t>
    <phoneticPr fontId="5" type="noConversion"/>
  </si>
  <si>
    <t>姓名</t>
    <phoneticPr fontId="5" type="noConversion"/>
  </si>
  <si>
    <t>年</t>
  </si>
  <si>
    <t>月</t>
  </si>
  <si>
    <t>日</t>
  </si>
  <si>
    <t>建議
項數</t>
    <phoneticPr fontId="5" type="noConversion"/>
  </si>
  <si>
    <t>已採行項數</t>
    <phoneticPr fontId="5" type="noConversion"/>
  </si>
  <si>
    <t>未採行項數</t>
    <phoneticPr fontId="5" type="noConversion"/>
  </si>
  <si>
    <t>研議中項數</t>
    <phoneticPr fontId="5" type="noConversion"/>
  </si>
  <si>
    <t>一般行政</t>
    <phoneticPr fontId="5" type="noConversion"/>
  </si>
  <si>
    <t>大陸地區旅費</t>
    <phoneticPr fontId="5" type="noConversion"/>
  </si>
  <si>
    <t>一般行政小計</t>
    <phoneticPr fontId="5" type="noConversion"/>
  </si>
  <si>
    <t>推動商業現代化</t>
    <phoneticPr fontId="4" type="noConversion"/>
  </si>
  <si>
    <t>大陸地區旅費</t>
    <phoneticPr fontId="4" type="noConversion"/>
  </si>
  <si>
    <t>(4)開會</t>
  </si>
  <si>
    <t>推動商業現代化小計</t>
    <phoneticPr fontId="5" type="noConversion"/>
  </si>
  <si>
    <t>推動商業科技發展</t>
    <phoneticPr fontId="4" type="noConversion"/>
  </si>
  <si>
    <t>推動商業科技發展小計</t>
    <phoneticPr fontId="5" type="noConversion"/>
  </si>
  <si>
    <t>促進投資</t>
    <phoneticPr fontId="5" type="noConversion"/>
  </si>
  <si>
    <t>(3)訪問</t>
  </si>
  <si>
    <t>促進投資小計</t>
    <phoneticPr fontId="5" type="noConversion"/>
  </si>
  <si>
    <t>科技專案</t>
    <phoneticPr fontId="4" type="noConversion"/>
  </si>
  <si>
    <t>大陸地區旅費</t>
  </si>
  <si>
    <t>科技專案小計</t>
    <phoneticPr fontId="5" type="noConversion"/>
  </si>
  <si>
    <t>經濟部本部合計</t>
    <phoneticPr fontId="5" type="noConversion"/>
  </si>
  <si>
    <t>礦務行政與管理</t>
    <phoneticPr fontId="4" type="noConversion"/>
  </si>
  <si>
    <t>(一)大陸國際礦業會議</t>
    <phoneticPr fontId="4" type="noConversion"/>
  </si>
  <si>
    <t>(二)大陸礦產資源會議</t>
    <phoneticPr fontId="4" type="noConversion"/>
  </si>
  <si>
    <t>(三)出席兩岸砂石論壇等相關研討會議</t>
    <phoneticPr fontId="4" type="noConversion"/>
  </si>
  <si>
    <t>礦務行政與管理小計</t>
    <phoneticPr fontId="5" type="noConversion"/>
  </si>
  <si>
    <t>貿易調查業務</t>
    <phoneticPr fontId="5" type="noConversion"/>
  </si>
  <si>
    <t>貿易調查業務小計</t>
    <phoneticPr fontId="5" type="noConversion"/>
  </si>
  <si>
    <t>投資審議</t>
    <phoneticPr fontId="4" type="noConversion"/>
  </si>
  <si>
    <t>(一)赴大陸地區投資廠商之實地訪查</t>
    <phoneticPr fontId="4" type="noConversion"/>
  </si>
  <si>
    <t>(二)參與「兩岸交流考察團」或「臺商輔導團」等相關會議或活動</t>
    <phoneticPr fontId="4" type="noConversion"/>
  </si>
  <si>
    <t>(三)出席ECFA兩岸經濟合作委員會及相關會議</t>
    <phoneticPr fontId="4" type="noConversion"/>
  </si>
  <si>
    <t>投資審議小計</t>
    <phoneticPr fontId="5" type="noConversion"/>
  </si>
  <si>
    <t>經濟部彙編合計</t>
    <phoneticPr fontId="5" type="noConversion"/>
  </si>
  <si>
    <t>應付代收款</t>
    <phoneticPr fontId="4" type="noConversion"/>
  </si>
  <si>
    <t>應付代收款合計</t>
    <phoneticPr fontId="5" type="noConversion"/>
  </si>
  <si>
    <t>經濟部</t>
    <phoneticPr fontId="5" type="noConversion"/>
  </si>
  <si>
    <t>出國計畫執行情形報告表</t>
    <phoneticPr fontId="5" type="noConversion"/>
  </si>
  <si>
    <t xml:space="preserve"> 　      　 　　　　　　　　　　　　　　　　　　　　　　　　                      單位：新臺幣元</t>
    <phoneticPr fontId="5" type="noConversion"/>
  </si>
  <si>
    <t>出國
類別</t>
    <phoneticPr fontId="5" type="noConversion"/>
  </si>
  <si>
    <t>出國計畫名稱及內容簡述</t>
    <phoneticPr fontId="5" type="noConversion"/>
  </si>
  <si>
    <t>起迄日期</t>
    <phoneticPr fontId="4" type="noConversion"/>
  </si>
  <si>
    <t>地點</t>
    <phoneticPr fontId="5" type="noConversion"/>
  </si>
  <si>
    <t>出國人員</t>
  </si>
  <si>
    <t>備    註</t>
    <phoneticPr fontId="5" type="noConversion"/>
  </si>
  <si>
    <t>年度別</t>
    <phoneticPr fontId="5" type="noConversion"/>
  </si>
  <si>
    <t>工作計畫</t>
    <phoneticPr fontId="5" type="noConversion"/>
  </si>
  <si>
    <t>用途別科目
(二級)</t>
    <phoneticPr fontId="4" type="noConversion"/>
  </si>
  <si>
    <t>預算(保留)金額</t>
    <phoneticPr fontId="4" type="noConversion"/>
  </si>
  <si>
    <t>決算金額
(含保留數)</t>
  </si>
  <si>
    <t>國家</t>
    <phoneticPr fontId="5" type="noConversion"/>
  </si>
  <si>
    <t>城市</t>
    <phoneticPr fontId="5" type="noConversion"/>
  </si>
  <si>
    <t>服務單位
(部門)及職稱</t>
    <phoneticPr fontId="4" type="noConversion"/>
  </si>
  <si>
    <t>姓名</t>
    <phoneticPr fontId="5" type="noConversion"/>
  </si>
  <si>
    <t>建議
項數</t>
    <phoneticPr fontId="5" type="noConversion"/>
  </si>
  <si>
    <t>已採行項數</t>
    <phoneticPr fontId="5" type="noConversion"/>
  </si>
  <si>
    <t>未採行項數</t>
    <phoneticPr fontId="5" type="noConversion"/>
  </si>
  <si>
    <t>研議中項數</t>
    <phoneticPr fontId="5" type="noConversion"/>
  </si>
  <si>
    <t>一般行政</t>
  </si>
  <si>
    <t>國外旅費</t>
  </si>
  <si>
    <t>(一)海外密碼作業督導檢查及安全防護宣導</t>
    <phoneticPr fontId="4" type="noConversion"/>
  </si>
  <si>
    <t>(六)國際經濟事務研究班外籍講師及學員機票款</t>
  </si>
  <si>
    <t>一般行政小計</t>
    <phoneticPr fontId="5" type="noConversion"/>
  </si>
  <si>
    <t>國外旅費</t>
    <phoneticPr fontId="5" type="noConversion"/>
  </si>
  <si>
    <t>推動商業科技發展</t>
    <phoneticPr fontId="5" type="noConversion"/>
  </si>
  <si>
    <t>推動商業科技發展小計</t>
    <phoneticPr fontId="5" type="noConversion"/>
  </si>
  <si>
    <t>國外旅費</t>
    <phoneticPr fontId="5" type="noConversion"/>
  </si>
  <si>
    <t>國際經濟合作</t>
    <phoneticPr fontId="5" type="noConversion"/>
  </si>
  <si>
    <t>(五)駐外商務主管返國參加雙邊經技合作會議</t>
  </si>
  <si>
    <t>(六)技術合作類</t>
  </si>
  <si>
    <t>1.邀請日本專家來臺</t>
    <phoneticPr fontId="4" type="noConversion"/>
  </si>
  <si>
    <t>2.辦理產業技術種子師資培訓計畫，培訓技術人員</t>
    <phoneticPr fontId="4" type="noConversion"/>
  </si>
  <si>
    <t>3.派遣專家赴友邦國家技術指導</t>
  </si>
  <si>
    <t>國際經濟合作小計</t>
    <phoneticPr fontId="5" type="noConversion"/>
  </si>
  <si>
    <t>國外旅費</t>
    <phoneticPr fontId="5" type="noConversion"/>
  </si>
  <si>
    <t>促進投資</t>
    <phoneticPr fontId="5" type="noConversion"/>
  </si>
  <si>
    <t>促進投資小計</t>
    <phoneticPr fontId="5" type="noConversion"/>
  </si>
  <si>
    <t>科技專案</t>
    <phoneticPr fontId="4" type="noConversion"/>
  </si>
  <si>
    <t>國外旅費</t>
    <phoneticPr fontId="4" type="noConversion"/>
  </si>
  <si>
    <t>科技專案小計</t>
    <phoneticPr fontId="5" type="noConversion"/>
  </si>
  <si>
    <t>國外旅費</t>
    <phoneticPr fontId="5" type="noConversion"/>
  </si>
  <si>
    <t>經濟部本部合計</t>
    <phoneticPr fontId="5" type="noConversion"/>
  </si>
  <si>
    <t>(一)參加WTO、APEC會員召開之貿易救濟相關會議</t>
    <phoneticPr fontId="4" type="noConversion"/>
  </si>
  <si>
    <t>(6)進修</t>
  </si>
  <si>
    <t>貿易調查業務小計</t>
    <phoneticPr fontId="5" type="noConversion"/>
  </si>
  <si>
    <t>投資審議</t>
    <phoneticPr fontId="4" type="noConversion"/>
  </si>
  <si>
    <t>國外旅費</t>
    <phoneticPr fontId="4" type="noConversion"/>
  </si>
  <si>
    <t>(一)出席國際組織之投資議題研討會議及投資協定談判等會議</t>
    <phoneticPr fontId="4" type="noConversion"/>
  </si>
  <si>
    <t>投資審議小計</t>
    <phoneticPr fontId="5" type="noConversion"/>
  </si>
  <si>
    <t>國外旅費</t>
    <phoneticPr fontId="5" type="noConversion"/>
  </si>
  <si>
    <t>礦務行政與管理</t>
    <phoneticPr fontId="4" type="noConversion"/>
  </si>
  <si>
    <t>(一)世界能源會議</t>
    <phoneticPr fontId="4" type="noConversion"/>
  </si>
  <si>
    <t>(二)礦業會議</t>
    <phoneticPr fontId="4" type="noConversion"/>
  </si>
  <si>
    <t>(三)礦業永續發展會議</t>
    <phoneticPr fontId="4" type="noConversion"/>
  </si>
  <si>
    <t>礦務行政與管理小計</t>
    <phoneticPr fontId="5" type="noConversion"/>
  </si>
  <si>
    <t>經濟部彙編合計</t>
    <phoneticPr fontId="5" type="noConversion"/>
  </si>
  <si>
    <t>一般行政</t>
    <phoneticPr fontId="5" type="noConversion"/>
  </si>
  <si>
    <t>教育訓練費</t>
  </si>
  <si>
    <t>依據經濟部派送駐外經濟商務人員赴國外接受語文訓練實施計畫第8點規定，受訓人員為按月填報學習月報表；另依本部駐外人員赴國外接受語訓須知，參訓學員須繳交1至3篇專題報告。</t>
    <phoneticPr fontId="5" type="noConversion"/>
  </si>
  <si>
    <t>一般行政小計</t>
    <phoneticPr fontId="5" type="noConversion"/>
  </si>
  <si>
    <t>教育訓練費</t>
    <phoneticPr fontId="5" type="noConversion"/>
  </si>
  <si>
    <t>國際經濟合作</t>
    <phoneticPr fontId="5" type="noConversion"/>
  </si>
  <si>
    <t>(一)臺日技術合作計畫</t>
  </si>
  <si>
    <t>國際經濟合作小計</t>
    <phoneticPr fontId="5" type="noConversion"/>
  </si>
  <si>
    <t>經濟部本部合計</t>
    <phoneticPr fontId="5" type="noConversion"/>
  </si>
  <si>
    <t>經濟部派送駐外經濟商務人員赴國外接受語文訓練實施計畫</t>
    <phoneticPr fontId="5" type="noConversion"/>
  </si>
  <si>
    <t>應付代收款</t>
    <phoneticPr fontId="4" type="noConversion"/>
  </si>
  <si>
    <t>應付代收款合計</t>
    <phoneticPr fontId="5" type="noConversion"/>
  </si>
  <si>
    <t xml:space="preserve">應付代收款合計
</t>
    <phoneticPr fontId="5" type="noConversion"/>
  </si>
  <si>
    <t>中華民國106年度</t>
    <phoneticPr fontId="4" type="noConversion"/>
  </si>
  <si>
    <t>中華民國106年度</t>
    <phoneticPr fontId="5" type="noConversion"/>
  </si>
  <si>
    <t>(一)大陸經貿情勢評析與事務管理</t>
    <phoneticPr fontId="4" type="noConversion"/>
  </si>
  <si>
    <t>(一)參與兩岸產業合作小組會議及電子商務相關會議或活動</t>
    <phoneticPr fontId="4" type="noConversion"/>
  </si>
  <si>
    <t>(二)參與兩岸產業合作小組會議及電子商務相關會議或活動</t>
    <phoneticPr fontId="4" type="noConversion"/>
  </si>
  <si>
    <t>(三)參與兩岸智慧商業服務或物流相關產業間會議</t>
    <phoneticPr fontId="4" type="noConversion"/>
  </si>
  <si>
    <t>(四)參加2017香港旅展或美食博覽會及相關會議</t>
    <phoneticPr fontId="4" type="noConversion"/>
  </si>
  <si>
    <t>(一)協助臺商投資權益保障相關會議</t>
    <phoneticPr fontId="4" type="noConversion"/>
  </si>
  <si>
    <t>(二)中國大陸臺商服務</t>
    <phoneticPr fontId="4" type="noConversion"/>
  </si>
  <si>
    <t>(一)參加大陸地區連鎖加盟相關會議</t>
    <phoneticPr fontId="4" type="noConversion"/>
  </si>
  <si>
    <t>(二)大陸地區智識產權法律體系及行政救濟程序</t>
    <phoneticPr fontId="4" type="noConversion"/>
  </si>
  <si>
    <t>(一)出席兩岸產業交流及合作相關會議</t>
    <phoneticPr fontId="4" type="noConversion"/>
  </si>
  <si>
    <t>(二)參與WTO及相關之多邊及複邊經貿談判及研討會</t>
    <phoneticPr fontId="4" type="noConversion"/>
  </si>
  <si>
    <t>(三)推動及參與洽簽經濟合作協定談判與相關研討會</t>
    <phoneticPr fontId="4" type="noConversion"/>
  </si>
  <si>
    <t>(一)駐外人員赴國外接受語文訓練</t>
    <phoneticPr fontId="4" type="noConversion"/>
  </si>
  <si>
    <t>(五)參與APEC相關會議及研討會</t>
    <phoneticPr fontId="4" type="noConversion"/>
  </si>
  <si>
    <t>(四)推動及參與雙邊經貿事務之相關談判與研討會</t>
    <phoneticPr fontId="4" type="noConversion"/>
  </si>
  <si>
    <t>專研</t>
    <phoneticPr fontId="4" type="noConversion"/>
  </si>
  <si>
    <t>(一)參加臺菲、臺星、臺馬及臺泰等電子商務相關會議</t>
    <phoneticPr fontId="4" type="noConversion"/>
  </si>
  <si>
    <t>(二)參加餐飲觀光、新興科技相關國際展覽會議</t>
    <phoneticPr fontId="4" type="noConversion"/>
  </si>
  <si>
    <t>(三)參加商業大展及相關論壇、創新政策及法規相關研討會</t>
    <phoneticPr fontId="4" type="noConversion"/>
  </si>
  <si>
    <t>(四)參加物流、智慧商業創新服務相關會議或活動</t>
    <phoneticPr fontId="4" type="noConversion"/>
  </si>
  <si>
    <t>含第一預備金517,000元。</t>
    <phoneticPr fontId="4" type="noConversion"/>
  </si>
  <si>
    <t>(一)赴中東、美洲、歐洲、非洲、亞太地區等國家訪問並商洽拓展經貿合作關係</t>
    <phoneticPr fontId="4" type="noConversion"/>
  </si>
  <si>
    <t>(二)加強拓展歐洲、美洲、亞太地區等經濟暨技術合作關係</t>
    <phoneticPr fontId="4" type="noConversion"/>
  </si>
  <si>
    <t>(三)出席部次長級雙邊經濟合作會議</t>
    <phoneticPr fontId="4" type="noConversion"/>
  </si>
  <si>
    <t>(四)出席國際棉業諮詢委員會議</t>
    <phoneticPr fontId="4" type="noConversion"/>
  </si>
  <si>
    <t>(二)籌組海外臺商產業合作促進團及回臺投資機動訪查團</t>
    <phoneticPr fontId="4" type="noConversion"/>
  </si>
  <si>
    <t>(四)籌組投資合作促進團</t>
    <phoneticPr fontId="4" type="noConversion"/>
  </si>
  <si>
    <t>(五)參加投資相關國際經貿組織會議</t>
    <phoneticPr fontId="4" type="noConversion"/>
  </si>
  <si>
    <t>(六)出席雙邊部次長級會議、雙邊投資諮商及洽簽投資協定等會議</t>
    <phoneticPr fontId="4" type="noConversion"/>
  </si>
  <si>
    <t>(一)拓展機械運輸研發技術合作暨參加研討會</t>
    <phoneticPr fontId="4" type="noConversion"/>
  </si>
  <si>
    <t>(二)參與「BIO 2017生技展覽及國際研討會」</t>
    <phoneticPr fontId="4" type="noConversion"/>
  </si>
  <si>
    <t>(一)視察台糖海外分公司業務</t>
    <phoneticPr fontId="4" type="noConversion"/>
  </si>
  <si>
    <t>國營事業管理</t>
    <phoneticPr fontId="5" type="noConversion"/>
  </si>
  <si>
    <t>國營事業管理小計</t>
    <phoneticPr fontId="5" type="noConversion"/>
  </si>
  <si>
    <t>經濟部彙編合計</t>
    <phoneticPr fontId="5" type="noConversion"/>
  </si>
  <si>
    <r>
      <t>經濟部彙編合計</t>
    </r>
    <r>
      <rPr>
        <b/>
        <sz val="11"/>
        <color theme="1"/>
        <rFont val="新細明體"/>
        <family val="1"/>
        <charset val="136"/>
        <scheme val="minor"/>
      </rPr>
      <t>(註)</t>
    </r>
    <phoneticPr fontId="5" type="noConversion"/>
  </si>
  <si>
    <t>註:106年度經濟部彙編國外旅費預算數24,045,000元，係包含國際經濟合作動支第一預備金517,000元。</t>
    <phoneticPr fontId="5" type="noConversion"/>
  </si>
  <si>
    <t>(1)考察</t>
  </si>
  <si>
    <t>大陸地區上海及蘇州臺商實地訪查</t>
  </si>
  <si>
    <t>研發會秘書</t>
  </si>
  <si>
    <t>中國大陸相關經貿與科技政策研究智庫訪問</t>
  </si>
  <si>
    <t>北京市</t>
  </si>
  <si>
    <t>研發會專員</t>
  </si>
  <si>
    <t>報告由主辦單位統一辦理。</t>
    <phoneticPr fontId="4" type="noConversion"/>
  </si>
  <si>
    <t>北京市</t>
    <phoneticPr fontId="4" type="noConversion"/>
  </si>
  <si>
    <t>(4)開會</t>
    <phoneticPr fontId="5" type="noConversion"/>
  </si>
  <si>
    <t>四川省</t>
  </si>
  <si>
    <t>成都市</t>
    <phoneticPr fontId="4" type="noConversion"/>
  </si>
  <si>
    <t>蘇州市</t>
    <phoneticPr fontId="4" type="noConversion"/>
  </si>
  <si>
    <t>訴願審議委員會參事兼執秘、專員</t>
    <phoneticPr fontId="4" type="noConversion"/>
  </si>
  <si>
    <t>江蘇省、上海市</t>
    <phoneticPr fontId="4" type="noConversion"/>
  </si>
  <si>
    <t>因配合新南向政策改參加菲律賓連鎖加盟展，爰本項計畫未能執行。</t>
    <phoneticPr fontId="4" type="noConversion"/>
  </si>
  <si>
    <t>因配合新南向政策之活動規劃，爰本項計畫未能執行。</t>
    <phoneticPr fontId="4" type="noConversion"/>
  </si>
  <si>
    <t>因配合新南向政策改參加馬來西亞及菲律賓形象展，爰本項計畫未能執行。</t>
    <phoneticPr fontId="4" type="noConversion"/>
  </si>
  <si>
    <t>2017廣州電子遊戲機產業展(GTI廣州展)及相關企業協會交流會議</t>
  </si>
  <si>
    <t>106.09.11-106.09.15</t>
  </si>
  <si>
    <t>廣東省</t>
  </si>
  <si>
    <t>廣州市</t>
  </si>
  <si>
    <t>商業司專門委員、科長</t>
  </si>
  <si>
    <t>第35屆廣州國際特許連鎖加盟展覽會</t>
  </si>
  <si>
    <t>106.09.08-106.09.12</t>
  </si>
  <si>
    <t xml:space="preserve">廣州省
</t>
  </si>
  <si>
    <t xml:space="preserve">商業司科長、科員
</t>
  </si>
  <si>
    <t>亞洲公開金鑰基礎建設聯盟指導委員會會議</t>
  </si>
  <si>
    <t>106.05.23-106.05.25</t>
  </si>
  <si>
    <t>福建省</t>
  </si>
  <si>
    <t>福州市</t>
  </si>
  <si>
    <t>商業司副參事、科員</t>
  </si>
  <si>
    <t>大陸臺商產業升級促進團</t>
  </si>
  <si>
    <t>海外投資交流訪問團</t>
    <phoneticPr fontId="4" type="noConversion"/>
  </si>
  <si>
    <t>106年度第1梯次赴中國大陸訪查案</t>
    <phoneticPr fontId="4" type="noConversion"/>
  </si>
  <si>
    <t>四川省、
廣東省</t>
    <phoneticPr fontId="4" type="noConversion"/>
  </si>
  <si>
    <t>上海市、
江蘇省、
浙江省</t>
    <phoneticPr fontId="4" type="noConversion"/>
  </si>
  <si>
    <t>廣州市</t>
    <phoneticPr fontId="4" type="noConversion"/>
  </si>
  <si>
    <t>成都市、
廣州市</t>
    <phoneticPr fontId="4" type="noConversion"/>
  </si>
  <si>
    <t>廣州市、惠州市</t>
    <phoneticPr fontId="4" type="noConversion"/>
  </si>
  <si>
    <t>昆山市、
嘉興市</t>
    <phoneticPr fontId="4" type="noConversion"/>
  </si>
  <si>
    <t>投資處組員</t>
    <phoneticPr fontId="4" type="noConversion"/>
  </si>
  <si>
    <t>投資處專門委員、科長、組員、研究員</t>
    <phoneticPr fontId="4" type="noConversion"/>
  </si>
  <si>
    <t>106.10.16-
106.10.20</t>
    <phoneticPr fontId="4" type="noConversion"/>
  </si>
  <si>
    <t>(三)其他</t>
    <phoneticPr fontId="4" type="noConversion"/>
  </si>
  <si>
    <t>香港特別行政區</t>
  </si>
  <si>
    <t>香港事務局商務組二等秘書</t>
    <phoneticPr fontId="4" type="noConversion"/>
  </si>
  <si>
    <t>報告由主辦單位統一辦理。</t>
    <phoneticPr fontId="4" type="noConversion"/>
  </si>
  <si>
    <t>106.09.11-106.09.16</t>
    <phoneticPr fontId="4" type="noConversion"/>
  </si>
  <si>
    <t>106.09.10-106.09.14</t>
    <phoneticPr fontId="4" type="noConversion"/>
  </si>
  <si>
    <t>106.09.18-106.09.22</t>
    <phoneticPr fontId="4" type="noConversion"/>
  </si>
  <si>
    <t>106.08.14-
106.08.18</t>
    <phoneticPr fontId="4" type="noConversion"/>
  </si>
  <si>
    <t>106.01.12-
106.02.01</t>
    <phoneticPr fontId="4" type="noConversion"/>
  </si>
  <si>
    <t>106.11.07-106.11.12</t>
  </si>
  <si>
    <t>上海市</t>
  </si>
  <si>
    <t>技術處技正、辦事員</t>
  </si>
  <si>
    <t>赴中國大陸參加我國自主品牌車輛開發之寒帶測試</t>
  </si>
  <si>
    <t>臺灣新世代通訊聯盟北京5G交流會</t>
  </si>
  <si>
    <t>106.02.05-106.02.12</t>
  </si>
  <si>
    <t>技術處簡任技正、科長</t>
  </si>
  <si>
    <t>106.11.12-106.11.17</t>
  </si>
  <si>
    <t>技術處科技專家</t>
  </si>
  <si>
    <t>黑龍江省、吉林省、遼寧省</t>
    <phoneticPr fontId="4" type="noConversion"/>
  </si>
  <si>
    <t>哈爾濱市、黑河市、長春市、白山市、瀋陽市</t>
    <phoneticPr fontId="4" type="noConversion"/>
  </si>
  <si>
    <t>(2)視察</t>
    <phoneticPr fontId="5" type="noConversion"/>
  </si>
  <si>
    <t>106.06.05-106.06.19</t>
    <phoneticPr fontId="4" type="noConversion"/>
  </si>
  <si>
    <t>106年度海外密碼聯合作業案</t>
  </si>
  <si>
    <t>伯恩、日內瓦、布拉格、赫爾辛基</t>
  </si>
  <si>
    <t>政風處簡任秘書</t>
  </si>
  <si>
    <t>瑞士、捷克、芬蘭</t>
    <phoneticPr fontId="4" type="noConversion"/>
  </si>
  <si>
    <t>服務貿易週及電子商務研商會議</t>
    <phoneticPr fontId="4" type="noConversion"/>
  </si>
  <si>
    <t>「在資訊當道的時代下，日本新資料隱私規範及其如何促使跨境資料流通、創新及隱私保護」研討會</t>
    <phoneticPr fontId="4" type="noConversion"/>
  </si>
  <si>
    <t>WTO電子商務區域工作坊研討會</t>
    <phoneticPr fontId="4" type="noConversion"/>
  </si>
  <si>
    <t>WTO貿易與環境亞太區域工作坊</t>
    <phoneticPr fontId="4" type="noConversion"/>
  </si>
  <si>
    <t>投資爭端解決機制多邊體系改革研討會</t>
    <phoneticPr fontId="4" type="noConversion"/>
  </si>
  <si>
    <t>WTO第11屆部長會議區域工作坊</t>
    <phoneticPr fontId="4" type="noConversion"/>
  </si>
  <si>
    <t>WTO進階貿易談判模擬技巧課程</t>
    <phoneticPr fontId="4" type="noConversion"/>
  </si>
  <si>
    <t>WTO第11屆部長會議</t>
  </si>
  <si>
    <t>首爾</t>
  </si>
  <si>
    <t>瑞士</t>
  </si>
  <si>
    <t>日內瓦</t>
  </si>
  <si>
    <t>經貿談判辦公室談判代表</t>
  </si>
  <si>
    <t>日本</t>
  </si>
  <si>
    <t>東京</t>
  </si>
  <si>
    <t>經貿談判辦公室國際經濟諮詢師</t>
  </si>
  <si>
    <t>新加坡</t>
  </si>
  <si>
    <t>經貿談判辦公室諮議</t>
  </si>
  <si>
    <t>斯里蘭卡</t>
  </si>
  <si>
    <t>可倫坡</t>
  </si>
  <si>
    <t>經貿談判辦公室資深談判代表</t>
  </si>
  <si>
    <t>韓國</t>
  </si>
  <si>
    <t>經貿談判辦公室國際經貿法律諮詢師</t>
  </si>
  <si>
    <t>越南</t>
  </si>
  <si>
    <t>河內</t>
  </si>
  <si>
    <t>經貿談判辦公室助理談判代表、諮議、國際經濟諮詢師</t>
  </si>
  <si>
    <t>英國、瑞士</t>
  </si>
  <si>
    <t>倫敦、日內瓦</t>
  </si>
  <si>
    <t>經貿談判辦公室談判代表、國際經貿法律諮詢師、法務助理</t>
  </si>
  <si>
    <t>阿根廷</t>
  </si>
  <si>
    <t>布宜諾斯艾利斯</t>
  </si>
  <si>
    <t>經貿談判辦公室資深談判代表、談判代表、諮議</t>
  </si>
  <si>
    <t>106.03.10-106.03.26</t>
    <phoneticPr fontId="4" type="noConversion"/>
  </si>
  <si>
    <t>106.05.11-106.05.13</t>
    <phoneticPr fontId="4" type="noConversion"/>
  </si>
  <si>
    <t>106.05.16-106.05.18</t>
    <phoneticPr fontId="4" type="noConversion"/>
  </si>
  <si>
    <t>106.09.17-106.09.20</t>
    <phoneticPr fontId="4" type="noConversion"/>
  </si>
  <si>
    <t>106.09.20-106.09.22</t>
    <phoneticPr fontId="4" type="noConversion"/>
  </si>
  <si>
    <t>106.10.04-106.10.07</t>
    <phoneticPr fontId="4" type="noConversion"/>
  </si>
  <si>
    <t>106.11.05-106.11.11</t>
    <phoneticPr fontId="4" type="noConversion"/>
  </si>
  <si>
    <t>106.11.29-106.12.08</t>
    <phoneticPr fontId="4" type="noConversion"/>
  </si>
  <si>
    <t>106.12.08-106.12.15</t>
    <phoneticPr fontId="4" type="noConversion"/>
  </si>
  <si>
    <t>經貿談判辦公室談判代表、檢察官、諮議</t>
  </si>
  <si>
    <t>經貿談判辦公室資深談判代表、談判代表、助理談判代表、食品安全辦公室主任</t>
  </si>
  <si>
    <t>菲律賓</t>
  </si>
  <si>
    <t>馬尼拉</t>
  </si>
  <si>
    <t>經貿談判辦公室談判代表、檢察官、法務助理</t>
  </si>
  <si>
    <t>印度</t>
  </si>
  <si>
    <t>新德里</t>
  </si>
  <si>
    <t>經貿談判辦公室談判代表、諮議</t>
  </si>
  <si>
    <t>經貿談判辦公室資深談判代表、談判代表、檢察官、助理秘書、食品安全辦公室主任、農委會主委</t>
  </si>
  <si>
    <t>經貿談判辦公室談判代表、國際經貿法律諮詢師、諮議</t>
  </si>
  <si>
    <t>經貿談判辦公室資深談判代表、談判代表、檢察官、助理秘書、食品安全辦公室主任、衛福部食藥署科長、農委會副主委</t>
  </si>
  <si>
    <t>經貿談判辦公室談判代表、檢察官</t>
  </si>
  <si>
    <t>106.01.13-106.01.14</t>
    <phoneticPr fontId="4" type="noConversion"/>
  </si>
  <si>
    <t>106.04.17-106.04.18</t>
    <phoneticPr fontId="4" type="noConversion"/>
  </si>
  <si>
    <t>106.04.26-106.04.28</t>
    <phoneticPr fontId="4" type="noConversion"/>
  </si>
  <si>
    <t>(5)談判</t>
  </si>
  <si>
    <t>第12屆臺英經貿對話會議及WTO歐盟價格比較方法措施案小組第1次實質審查會議</t>
    <phoneticPr fontId="4" type="noConversion"/>
  </si>
  <si>
    <t>洽談更新臺越雙邊投資協定</t>
    <phoneticPr fontId="4" type="noConversion"/>
  </si>
  <si>
    <t>洽談更新臺越雙邊投資協定</t>
    <phoneticPr fontId="4" type="noConversion"/>
  </si>
  <si>
    <t>洽談臺菲雙邊投資協定</t>
    <phoneticPr fontId="4" type="noConversion"/>
  </si>
  <si>
    <t>洽談更新臺越投資協定</t>
    <phoneticPr fontId="4" type="noConversion"/>
  </si>
  <si>
    <t>106.05.18-106.05.20</t>
    <phoneticPr fontId="4" type="noConversion"/>
  </si>
  <si>
    <t>106.07.04-106.07.08</t>
    <phoneticPr fontId="4" type="noConversion"/>
  </si>
  <si>
    <t>106.08.03-106.08.05</t>
    <phoneticPr fontId="4" type="noConversion"/>
  </si>
  <si>
    <t>106.08.16-106.08.19</t>
    <phoneticPr fontId="4" type="noConversion"/>
  </si>
  <si>
    <t>106.08.28-106.09.01</t>
    <phoneticPr fontId="4" type="noConversion"/>
  </si>
  <si>
    <t>106.09.13-106.09.15</t>
    <phoneticPr fontId="4" type="noConversion"/>
  </si>
  <si>
    <t>106.10.25-106.10.27</t>
    <phoneticPr fontId="4" type="noConversion"/>
  </si>
  <si>
    <t>106.12.05-106.12.08</t>
    <phoneticPr fontId="4" type="noConversion"/>
  </si>
  <si>
    <t>因兩岸投保協議相關會議需配合陸方行政規劃及安排，現階段兩岸較為敏感，爰本項會議無法成行。</t>
    <phoneticPr fontId="4" type="noConversion"/>
  </si>
  <si>
    <t>印尼</t>
  </si>
  <si>
    <t>雅加達、泗水</t>
  </si>
  <si>
    <t>經貿談判辦公室助理談判代表</t>
  </si>
  <si>
    <t>馬來西亞</t>
  </si>
  <si>
    <t>吉隆坡、文冬</t>
  </si>
  <si>
    <t>德里、吉吉拉州</t>
  </si>
  <si>
    <t>越南、馬來西亞</t>
  </si>
  <si>
    <t>經貿談判辦公室總談判代表、談判代表、秘書、法務部副司長、工程會副主委、環保署執行秘書</t>
  </si>
  <si>
    <t>經貿談判辦公室專門委員</t>
  </si>
  <si>
    <t>美國</t>
  </si>
  <si>
    <t>華府、舊金山</t>
  </si>
  <si>
    <t>雅加達</t>
  </si>
  <si>
    <t>經貿談判辦公室國際經貿法律諮詢師、法務助理</t>
  </si>
  <si>
    <t>福岡、東京</t>
  </si>
  <si>
    <t>經貿談判辦公室總談判代表、資深談判代表、談判代表</t>
  </si>
  <si>
    <t>馬來西亞、印尼</t>
  </si>
  <si>
    <t>吉隆坡、雅加達</t>
  </si>
  <si>
    <t>經貿談判辦公室談判代表、秘書、台灣世曦股份有限公司經理</t>
  </si>
  <si>
    <t>經貿談判辦公室助理秘書</t>
  </si>
  <si>
    <t>越南、泰國</t>
  </si>
  <si>
    <t>雅加達、卡拉望</t>
  </si>
  <si>
    <t>106.01.04-106.01.13</t>
    <phoneticPr fontId="4" type="noConversion"/>
  </si>
  <si>
    <t>臺印國會議員友好協會印度訪團</t>
    <phoneticPr fontId="4" type="noConversion"/>
  </si>
  <si>
    <t>新南向國交流促進會</t>
    <phoneticPr fontId="4" type="noConversion"/>
  </si>
  <si>
    <t>雙邊高層諮商</t>
    <phoneticPr fontId="4" type="noConversion"/>
  </si>
  <si>
    <t>臺日「經濟夥伴協議(EPA)」洽簽會前會議</t>
    <phoneticPr fontId="4" type="noConversion"/>
  </si>
  <si>
    <t>「更新簽署臺印雙邊投資協定」第一回合工作階層會議</t>
    <phoneticPr fontId="4" type="noConversion"/>
  </si>
  <si>
    <t>臺日「經濟夥伴協議(EPA)」非正式會議</t>
    <phoneticPr fontId="4" type="noConversion"/>
  </si>
  <si>
    <t>臺菲雙邊投資協定諮商會議</t>
    <phoneticPr fontId="4" type="noConversion"/>
  </si>
  <si>
    <t>「更新簽署臺印雙邊投資協定」第二回合諮商會議</t>
    <phoneticPr fontId="4" type="noConversion"/>
  </si>
  <si>
    <t>臺日「經濟夥伴協議(EPA)」非正式會議</t>
    <phoneticPr fontId="4" type="noConversion"/>
  </si>
  <si>
    <t>臺菲經濟合作會議及臺菲投保協定簽署儀式</t>
    <phoneticPr fontId="4" type="noConversion"/>
  </si>
  <si>
    <t>「企業領袖訪美團」</t>
    <phoneticPr fontId="4" type="noConversion"/>
  </si>
  <si>
    <t>106.02.09-106.02.12</t>
    <phoneticPr fontId="4" type="noConversion"/>
  </si>
  <si>
    <t>106.02.12-106.02.16</t>
    <phoneticPr fontId="4" type="noConversion"/>
  </si>
  <si>
    <t>106.03.12-106.03.18</t>
    <phoneticPr fontId="4" type="noConversion"/>
  </si>
  <si>
    <t>106.04.15-106.04.18</t>
    <phoneticPr fontId="4" type="noConversion"/>
  </si>
  <si>
    <t>106.06.14-106.06.24</t>
    <phoneticPr fontId="4" type="noConversion"/>
  </si>
  <si>
    <t>經貿談判辦公室資深談判代表、諮議</t>
    <phoneticPr fontId="4" type="noConversion"/>
  </si>
  <si>
    <t>第2次台歐盟投資工作小組暨台歐盟經貿對話期中檢討會議</t>
    <phoneticPr fontId="4" type="noConversion"/>
  </si>
  <si>
    <t>106.07.11-106.07.16</t>
    <phoneticPr fontId="4" type="noConversion"/>
  </si>
  <si>
    <t>布魯塞爾</t>
    <phoneticPr fontId="4" type="noConversion"/>
  </si>
  <si>
    <t>比利時</t>
    <phoneticPr fontId="4" type="noConversion"/>
  </si>
  <si>
    <t>「鍍或塗鋁鋅合金或非合金扁軋鋼品延長防衛拱施案」諮商會議</t>
    <phoneticPr fontId="4" type="noConversion"/>
  </si>
  <si>
    <t>106.07.18-106.07.20</t>
    <phoneticPr fontId="4" type="noConversion"/>
  </si>
  <si>
    <t>考察水利灌溉與稻作雜糧生產情形</t>
    <phoneticPr fontId="4" type="noConversion"/>
  </si>
  <si>
    <t>106.07.18-106.07.22</t>
    <phoneticPr fontId="4" type="noConversion"/>
  </si>
  <si>
    <t>參與貿協「臺灣綜合形象展」會勘場地</t>
    <phoneticPr fontId="4" type="noConversion"/>
  </si>
  <si>
    <t>106.08.25-106.09.01</t>
    <phoneticPr fontId="4" type="noConversion"/>
  </si>
  <si>
    <t>參與衛福部新南向醫衛交流團</t>
    <phoneticPr fontId="4" type="noConversion"/>
  </si>
  <si>
    <t>考察公共工程商機案</t>
    <phoneticPr fontId="4" type="noConversion"/>
  </si>
  <si>
    <t>106.09.05-106.09.08</t>
    <phoneticPr fontId="4" type="noConversion"/>
  </si>
  <si>
    <t>106.09.26-106.09.30</t>
    <phoneticPr fontId="4" type="noConversion"/>
  </si>
  <si>
    <t>臺灣形象展暨臺菲產業鏈結高峰論壇</t>
    <phoneticPr fontId="4" type="noConversion"/>
  </si>
  <si>
    <t>赴日本九州及東京拜會政府官員</t>
    <phoneticPr fontId="4" type="noConversion"/>
  </si>
  <si>
    <t>106.10.23-106.10.27</t>
    <phoneticPr fontId="4" type="noConversion"/>
  </si>
  <si>
    <t>參與中油公司勘查五輕合作案廠址</t>
    <phoneticPr fontId="4" type="noConversion"/>
  </si>
  <si>
    <t>106.12.04-106.12.08</t>
    <phoneticPr fontId="4" type="noConversion"/>
  </si>
  <si>
    <t>第42屆臺日經濟貿易會議</t>
    <phoneticPr fontId="4" type="noConversion"/>
  </si>
  <si>
    <t>106.11.20-106.11.23</t>
    <phoneticPr fontId="4" type="noConversion"/>
  </si>
  <si>
    <t>參與交通部籌組東南亞海外考察團</t>
    <phoneticPr fontId="4" type="noConversion"/>
  </si>
  <si>
    <t>106.11.26-106.11.30</t>
    <phoneticPr fontId="4" type="noConversion"/>
  </si>
  <si>
    <t>河內、海防、曼谷</t>
    <phoneticPr fontId="4" type="noConversion"/>
  </si>
  <si>
    <t>聽取農業部綜合農業示範區簡報</t>
  </si>
  <si>
    <t>106.12.07-106.12.09</t>
    <phoneticPr fontId="4" type="noConversion"/>
  </si>
  <si>
    <t>華府</t>
  </si>
  <si>
    <t>106.10.02-106.10.08</t>
    <phoneticPr fontId="4" type="noConversion"/>
  </si>
  <si>
    <t>106.05.19-106.05.23</t>
    <phoneticPr fontId="4" type="noConversion"/>
  </si>
  <si>
    <t>「臺菲經濟合作聯合任務編組第4次會議」暨「第23屆臺菲部長級經濟合作會議」</t>
    <phoneticPr fontId="4" type="noConversion"/>
  </si>
  <si>
    <t>「亞太經濟合作(APEC)貿易部長會議」暨「第5屆臺越部長級經貿諮商會議」</t>
    <phoneticPr fontId="4" type="noConversion"/>
  </si>
  <si>
    <t>APEC投資者與地主國投資爭端之預防與管理研討會</t>
  </si>
  <si>
    <t>外籍講師來台及學員來台機票款。</t>
    <phoneticPr fontId="5" type="noConversion"/>
  </si>
  <si>
    <t>臺灣</t>
    <phoneticPr fontId="5" type="noConversion"/>
  </si>
  <si>
    <t>新竹</t>
    <phoneticPr fontId="5" type="noConversion"/>
  </si>
  <si>
    <t>106.07.31-106.09.08</t>
    <phoneticPr fontId="4" type="noConversion"/>
  </si>
  <si>
    <t xml:space="preserve">臺馬經濟合作委員會(MTECC)第4次貿易工作小組會議及企業參訪
</t>
  </si>
  <si>
    <t>106.04.05-106.04.08</t>
  </si>
  <si>
    <t>吉隆坡</t>
  </si>
  <si>
    <t xml:space="preserve">臺星(新加坡)部長級經技合作會議
</t>
  </si>
  <si>
    <t>106.04.10-106.04.13</t>
  </si>
  <si>
    <t xml:space="preserve">籌組電子商務拓商團赴越南參訪及交流會議
</t>
  </si>
  <si>
    <t>106.05.23-106.05.27</t>
  </si>
  <si>
    <t>商業司司長、科長</t>
  </si>
  <si>
    <t xml:space="preserve">亞太經濟合作(APEC)之網際經濟特別指導小組第5次會議
</t>
  </si>
  <si>
    <t>106.05.13-106.05.16</t>
  </si>
  <si>
    <t>商業司科員</t>
  </si>
  <si>
    <t xml:space="preserve">亞太經濟合作(APEC)之電子商務指導小組(ECSG)會議及電子商務網際經濟特別指導小組第6次會議
</t>
  </si>
  <si>
    <t>106.08.19-106.08.27</t>
  </si>
  <si>
    <t>商業司科員、科員</t>
  </si>
  <si>
    <t>參加經濟部106年度駐外單位非主管人員返國述職</t>
    <phoneticPr fontId="4" type="noConversion"/>
  </si>
  <si>
    <t>返國述職免提出國報告。</t>
    <phoneticPr fontId="4" type="noConversion"/>
  </si>
  <si>
    <t>礦務局科長</t>
  </si>
  <si>
    <t>北京市</t>
    <phoneticPr fontId="4" type="noConversion"/>
  </si>
  <si>
    <t>106.06.24-106.06.30</t>
    <phoneticPr fontId="4" type="noConversion"/>
  </si>
  <si>
    <t>2017第2屆國際土地復墾及生態修復研討會</t>
  </si>
  <si>
    <t>第8屆國際礦業永續發展會議</t>
    <phoneticPr fontId="4" type="noConversion"/>
  </si>
  <si>
    <t>陜西省</t>
    <phoneticPr fontId="4" type="noConversion"/>
  </si>
  <si>
    <t>上海市、
江蘇省</t>
    <phoneticPr fontId="4" type="noConversion"/>
  </si>
  <si>
    <t>礦務局副局長、專員</t>
    <phoneticPr fontId="4" type="noConversion"/>
  </si>
  <si>
    <t>礦務局主任秘書、專門委員、科長</t>
    <phoneticPr fontId="4" type="noConversion"/>
  </si>
  <si>
    <t>出席大陸地區會議參加2017第10屆兩岸專利論壇</t>
    <phoneticPr fontId="4" type="noConversion"/>
  </si>
  <si>
    <t>「兩岸產業工程科技交流論壇會議」及「第19屆中國大陸國際工業博覽會」</t>
    <phoneticPr fontId="4" type="noConversion"/>
  </si>
  <si>
    <t>「第4屆中國國際砂石骨料大會」及「第2屆國際再生骨料大會」</t>
    <phoneticPr fontId="4" type="noConversion"/>
  </si>
  <si>
    <t>106.12.08-106.12.11</t>
    <phoneticPr fontId="4" type="noConversion"/>
  </si>
  <si>
    <t>106.10.19-106.10.24</t>
    <phoneticPr fontId="4" type="noConversion"/>
  </si>
  <si>
    <t>應付代收款</t>
    <phoneticPr fontId="4" type="noConversion"/>
  </si>
  <si>
    <t>應付代收款合計</t>
    <phoneticPr fontId="5" type="noConversion"/>
  </si>
  <si>
    <t>106.07.19-106.07.22</t>
    <phoneticPr fontId="4" type="noConversion"/>
  </si>
  <si>
    <t>廣西省</t>
    <phoneticPr fontId="4" type="noConversion"/>
  </si>
  <si>
    <t>西安市</t>
    <phoneticPr fontId="4" type="noConversion"/>
  </si>
  <si>
    <t>徐州市</t>
    <phoneticPr fontId="4" type="noConversion"/>
  </si>
  <si>
    <t>拜訪中國大陸礦業相關學術單位了解中國大陸及各國於海洋非生物資源探勘與開發之情況，並邀請相關專家學者來臺參與學術研討會議交流及交換意見</t>
  </si>
  <si>
    <t>桂林市</t>
    <phoneticPr fontId="4" type="noConversion"/>
  </si>
  <si>
    <t>礦務局技正兼保安中心主任</t>
    <phoneticPr fontId="4" type="noConversion"/>
  </si>
  <si>
    <t>礦務局
組長</t>
    <phoneticPr fontId="4" type="noConversion"/>
  </si>
  <si>
    <t>北京市、
山東省</t>
    <phoneticPr fontId="4" type="noConversion"/>
  </si>
  <si>
    <t>濟南市</t>
    <phoneticPr fontId="4" type="noConversion"/>
  </si>
  <si>
    <t>106.07.23-
106.07.29</t>
    <phoneticPr fontId="4" type="noConversion"/>
  </si>
  <si>
    <t>胡志明市、吉隆坡</t>
    <phoneticPr fontId="4" type="noConversion"/>
  </si>
  <si>
    <t>胡志明市</t>
  </si>
  <si>
    <t>因ECFA貨品貿易協議協商進度停滯不前，爰本項計畫未能執行。</t>
    <phoneticPr fontId="4" type="noConversion"/>
  </si>
  <si>
    <t>海外投資交流訪問團</t>
  </si>
  <si>
    <t>106.08.14-106.08.18</t>
    <phoneticPr fontId="4" type="noConversion"/>
  </si>
  <si>
    <t>訪查大陸台商</t>
    <phoneticPr fontId="4" type="noConversion"/>
  </si>
  <si>
    <t>廈門市</t>
  </si>
  <si>
    <t>四川省、廣東省</t>
    <phoneticPr fontId="4" type="noConversion"/>
  </si>
  <si>
    <t>106.09.11-106.09.16</t>
    <phoneticPr fontId="4" type="noConversion"/>
  </si>
  <si>
    <t>106.12.06-106.12.08</t>
    <phoneticPr fontId="4" type="noConversion"/>
  </si>
  <si>
    <t>106.08.14-106.08.18</t>
    <phoneticPr fontId="4" type="noConversion"/>
  </si>
  <si>
    <t>上海市、江蘇省</t>
    <phoneticPr fontId="4" type="noConversion"/>
  </si>
  <si>
    <t>蘇州市</t>
    <phoneticPr fontId="4" type="noConversion"/>
  </si>
  <si>
    <t>成都市、廣州市</t>
    <phoneticPr fontId="4" type="noConversion"/>
  </si>
  <si>
    <t>廣州市、惠州市</t>
    <phoneticPr fontId="4" type="noConversion"/>
  </si>
  <si>
    <t>投審會代組長、專員</t>
    <phoneticPr fontId="4" type="noConversion"/>
  </si>
  <si>
    <t xml:space="preserve">投審會組長   </t>
    <phoneticPr fontId="4" type="noConversion"/>
  </si>
  <si>
    <t>投審會組長、專員</t>
    <phoneticPr fontId="4" type="noConversion"/>
  </si>
  <si>
    <t>投審會專員、專員</t>
    <phoneticPr fontId="4" type="noConversion"/>
  </si>
  <si>
    <t>2017年國際餐飲業科技化新加坡考察交流活動</t>
  </si>
  <si>
    <t>106.08.15-106.08.18</t>
  </si>
  <si>
    <t>商業司司長、專門委員</t>
  </si>
  <si>
    <t>2017東京世界旅遊博覽會及招商參訪交流</t>
  </si>
  <si>
    <t>106.09.19-106.09.23</t>
  </si>
  <si>
    <t>大阪、東京</t>
  </si>
  <si>
    <t>2017年台日商業服務業交流研討會籌備規劃團</t>
  </si>
  <si>
    <t>106.04.10-106.04.14</t>
  </si>
  <si>
    <t>商業司專門委員、科員</t>
  </si>
  <si>
    <t>106.09.03-106.09.10</t>
  </si>
  <si>
    <t>新加坡、馬來西亞</t>
  </si>
  <si>
    <t>新加坡、吉隆坡</t>
  </si>
  <si>
    <t>出席臺星與臺馬之跨境電商及物流合作交流，並參與2018智慧城市與未來商務展-Taiwan Day活動</t>
  </si>
  <si>
    <t>商業司科長</t>
  </si>
  <si>
    <t>(五)其他</t>
    <phoneticPr fontId="4" type="noConversion"/>
  </si>
  <si>
    <t>英國經貿訪問團</t>
  </si>
  <si>
    <t>英國</t>
  </si>
  <si>
    <t>倫敦</t>
  </si>
  <si>
    <t>106.11.28-106.12.02</t>
    <phoneticPr fontId="4" type="noConversion"/>
  </si>
  <si>
    <t>商業司技正</t>
    <phoneticPr fontId="4" type="noConversion"/>
  </si>
  <si>
    <t>出席臺星與臺馬之跨境電商及物流合作交流，並參與2017智慧城市與未來商務展-Taiwan Day活動</t>
  </si>
  <si>
    <t>商業司副司長、科員</t>
  </si>
  <si>
    <t>第5屆臺星(新加坡)經濟合作會議</t>
    <phoneticPr fontId="4" type="noConversion"/>
  </si>
  <si>
    <t>第5屆臺越(越南)經貿諮商會議</t>
    <phoneticPr fontId="4" type="noConversion"/>
  </si>
  <si>
    <t>臺以雙邊網路創新暨資安團</t>
    <phoneticPr fontId="4" type="noConversion"/>
  </si>
  <si>
    <t>第7屆臺波(波蘭)經貿諮商會議</t>
    <phoneticPr fontId="4" type="noConversion"/>
  </si>
  <si>
    <t>2017年臺荷(荷蘭)次長級經濟對話會議</t>
    <phoneticPr fontId="4" type="noConversion"/>
  </si>
  <si>
    <t>第23屆臺菲(菲律賓)部長級經濟合作會議</t>
    <phoneticPr fontId="4" type="noConversion"/>
  </si>
  <si>
    <t>106.04.09-106.04.11</t>
  </si>
  <si>
    <t>106.05.22-106.05.23</t>
  </si>
  <si>
    <t>106.06.23-106.06.30</t>
  </si>
  <si>
    <t>以色列</t>
  </si>
  <si>
    <t>特拉維夫</t>
  </si>
  <si>
    <t>106.10.10-106.10.15</t>
  </si>
  <si>
    <t>波蘭</t>
  </si>
  <si>
    <t>華沙、克拉克夫</t>
  </si>
  <si>
    <t>106.11.14-106.11.17</t>
  </si>
  <si>
    <t>荷蘭</t>
  </si>
  <si>
    <t>阿姆斯特丹、海牙</t>
  </si>
  <si>
    <t>106.12.05-106.12.08</t>
  </si>
  <si>
    <t>106.06.26-106.06.30</t>
  </si>
  <si>
    <t>德國</t>
  </si>
  <si>
    <t>法蘭克福、柏林、阿姆斯特丹</t>
  </si>
  <si>
    <t>國合處簡任秘書</t>
  </si>
  <si>
    <t>辦理臺德部長會談業務</t>
    <phoneticPr fontId="4" type="noConversion"/>
  </si>
  <si>
    <t>本年度無派員返國出席會議。</t>
    <phoneticPr fontId="4" type="noConversion"/>
  </si>
  <si>
    <t>火山活動監測技術與經驗交流</t>
  </si>
  <si>
    <t>106.11.06-106.11.09</t>
  </si>
  <si>
    <t>臺灣</t>
  </si>
  <si>
    <t>臺北</t>
  </si>
  <si>
    <t>日本東京大學防災研究所教授</t>
  </si>
  <si>
    <t>日本之AMI至HEMS通訊技術發展經驗</t>
  </si>
  <si>
    <t>106.08.08-106.08.12</t>
  </si>
  <si>
    <t>神奈川工科大學教授</t>
  </si>
  <si>
    <t>日本水岸城市再造推動經驗交流</t>
  </si>
  <si>
    <t>106.07.31-106.08.03</t>
  </si>
  <si>
    <t>九州大學教授</t>
  </si>
  <si>
    <t>智慧機械人才培訓</t>
  </si>
  <si>
    <t>106.10.24-106.10.27</t>
  </si>
  <si>
    <t>日本東京大學教授</t>
  </si>
  <si>
    <t>工業物聯網驅動的製造改變</t>
  </si>
  <si>
    <t>106.08.21-106.08.24</t>
  </si>
  <si>
    <t>日本推動地質資料永續發展及社會推播之經驗</t>
  </si>
  <si>
    <t>106.10.21-106.10.24</t>
  </si>
  <si>
    <t>日本「產業技術總合研究所地質調查總合中心(GSJ)」之「(OsamuFujiwara))地質情報基盤中心」副所長兼地質標本館長</t>
    <phoneticPr fontId="4" type="noConversion"/>
  </si>
  <si>
    <t>邀請專家來台授課機票款，免提出國報告。</t>
    <phoneticPr fontId="4" type="noConversion"/>
  </si>
  <si>
    <t>來臺受訓學員機票款，免提出國報告。</t>
    <phoneticPr fontId="4" type="noConversion"/>
  </si>
  <si>
    <t>臺中</t>
  </si>
  <si>
    <t>公部門之通用績效評估架構工作坊</t>
  </si>
  <si>
    <t>106.08.20-106.08.26</t>
  </si>
  <si>
    <t>巴石市</t>
  </si>
  <si>
    <t>國合處科長</t>
  </si>
  <si>
    <t>烏茲別克</t>
  </si>
  <si>
    <t>106.10.24-106.10.28</t>
    <phoneticPr fontId="4" type="noConversion"/>
  </si>
  <si>
    <t>國合處處長、科長、駐美濟組秘書、紡紗公會理事長、大耀紡織經理、紡研所主任</t>
    <phoneticPr fontId="4" type="noConversion"/>
  </si>
  <si>
    <t>赴菲律賓出席貿易訓練中心及半導體暨電子大會專題演講 </t>
  </si>
  <si>
    <t>106.06.21-106.06.23</t>
  </si>
  <si>
    <t>產業園區推動智慧園區及循環園區之策略研究</t>
  </si>
  <si>
    <t>106.09.03-106.09.09</t>
  </si>
  <si>
    <t>工業局技正、技士、技士、加工出口區管理處專員</t>
  </si>
  <si>
    <t>日本開放電力市場考察</t>
  </si>
  <si>
    <t>東京、川崎</t>
  </si>
  <si>
    <t>能源局副組長、技士、科員、法規委員會專員</t>
  </si>
  <si>
    <t>台日科技研修團</t>
  </si>
  <si>
    <t>106.07.30-106.08.05</t>
  </si>
  <si>
    <t>砂石替代物利用及坡地砂石開採結合土地二次利用</t>
  </si>
  <si>
    <t>106.07.23-106.07.29</t>
  </si>
  <si>
    <t>目黑、新宿、川崎、千葉、京都、新神戶</t>
  </si>
  <si>
    <t>日本公務及國際技術合作人才培訓計畫之研究</t>
  </si>
  <si>
    <t>106.09.24-106.09.30</t>
  </si>
  <si>
    <t>地熱資源調查與評估</t>
  </si>
  <si>
    <t>106.10.30-106.11.04</t>
  </si>
  <si>
    <t>九州</t>
  </si>
  <si>
    <t>中央地質調查所組長、技正、技士</t>
    <phoneticPr fontId="4" type="noConversion"/>
  </si>
  <si>
    <t>國合處專員、組員、人事處科長</t>
    <phoneticPr fontId="4" type="noConversion"/>
  </si>
  <si>
    <t>礦務局科長、技士、技士、技士</t>
    <phoneticPr fontId="4" type="noConversion"/>
  </si>
  <si>
    <t>技術處技士、中小企業處科長、科長、能源局科長、專員、工業局技士、國際合作處科長、研究發展委員會科長</t>
    <phoneticPr fontId="4" type="noConversion"/>
  </si>
  <si>
    <t>105.08.22-106.05.05</t>
  </si>
  <si>
    <t>華盛頓</t>
  </si>
  <si>
    <t>投資業務處
三等秘書</t>
  </si>
  <si>
    <t>2017年經濟部日本招商訪問團</t>
  </si>
  <si>
    <t xml:space="preserve">2017年經濟部美洲招商團
</t>
  </si>
  <si>
    <t>2017年經濟部歐洲招商訪問團</t>
  </si>
  <si>
    <t>106.10.14-106.10.22</t>
  </si>
  <si>
    <t>106.07.31-
106.08.04</t>
    <phoneticPr fontId="4" type="noConversion"/>
  </si>
  <si>
    <t>投資處科長、研究員</t>
    <phoneticPr fontId="4" type="noConversion"/>
  </si>
  <si>
    <t>溫哥華、維多利亞、密爾必達</t>
    <phoneticPr fontId="4" type="noConversion"/>
  </si>
  <si>
    <t xml:space="preserve">日內瓦、蘇黎世、伯恩、巴黎、倫敦、劍橋
</t>
    <phoneticPr fontId="4" type="noConversion"/>
  </si>
  <si>
    <t>瑞士、法國、英國</t>
    <phoneticPr fontId="4" type="noConversion"/>
  </si>
  <si>
    <t>加拿大、美國</t>
    <phoneticPr fontId="4" type="noConversion"/>
  </si>
  <si>
    <t>106.8.03-
106.8.13</t>
    <phoneticPr fontId="4" type="noConversion"/>
  </si>
  <si>
    <t>第23屆臺菲(菲律賓)部長級經濟合作會議</t>
  </si>
  <si>
    <t>106.12.06-
106.12.07</t>
  </si>
  <si>
    <t>106年印度智慧城市商機考察團</t>
    <phoneticPr fontId="4" type="noConversion"/>
  </si>
  <si>
    <t>106年赴印度攬才及投資合作促進團</t>
    <phoneticPr fontId="4" type="noConversion"/>
  </si>
  <si>
    <t>2017年臺商南向商機訪問團</t>
  </si>
  <si>
    <t>2017年臺商南向商機訪問團</t>
    <phoneticPr fontId="4" type="noConversion"/>
  </si>
  <si>
    <t>106.05.04-
106.05.11</t>
    <phoneticPr fontId="4" type="noConversion"/>
  </si>
  <si>
    <t>阿美達巴、新德里</t>
    <phoneticPr fontId="4" type="noConversion"/>
  </si>
  <si>
    <t>投資處副參事</t>
    <phoneticPr fontId="4" type="noConversion"/>
  </si>
  <si>
    <t>投資處二等秘書</t>
    <phoneticPr fontId="4" type="noConversion"/>
  </si>
  <si>
    <t>清奈、孟買、新德里、班加羅爾</t>
    <phoneticPr fontId="4" type="noConversion"/>
  </si>
  <si>
    <t>106.12.04-106.12.07</t>
    <phoneticPr fontId="4" type="noConversion"/>
  </si>
  <si>
    <t>106.09.04-106.09.12</t>
    <phoneticPr fontId="4" type="noConversion"/>
  </si>
  <si>
    <t>2017年臺灣東協投資合作促進團</t>
  </si>
  <si>
    <t>106.04.19-
106.04.27</t>
    <phoneticPr fontId="4" type="noConversion"/>
  </si>
  <si>
    <t>寮國、泰國、緬甸</t>
    <phoneticPr fontId="4" type="noConversion"/>
  </si>
  <si>
    <t xml:space="preserve">永珍、曼谷
</t>
    <phoneticPr fontId="4" type="noConversion"/>
  </si>
  <si>
    <t>投資處處長、專門委員、專員</t>
    <phoneticPr fontId="4" type="noConversion"/>
  </si>
  <si>
    <t>第5屆臺越(越南)經貿諮商會議</t>
    <phoneticPr fontId="4" type="noConversion"/>
  </si>
  <si>
    <t>106.05.22-
106.05.23</t>
    <phoneticPr fontId="4" type="noConversion"/>
  </si>
  <si>
    <t>投資處研究員</t>
    <phoneticPr fontId="4" type="noConversion"/>
  </si>
  <si>
    <t>投資處副處長</t>
    <phoneticPr fontId="4" type="noConversion"/>
  </si>
  <si>
    <t>(三)籌組延攬海外科技人才攬才團</t>
    <phoneticPr fontId="4" type="noConversion"/>
  </si>
  <si>
    <t>2017日本攬才訪問團</t>
  </si>
  <si>
    <t>2017年東協招商暨攬才團</t>
  </si>
  <si>
    <t>106.11.15-106.11.17</t>
  </si>
  <si>
    <t>曼谷
河內</t>
  </si>
  <si>
    <t>106年度經濟部美國攬才訪問團</t>
    <phoneticPr fontId="4" type="noConversion"/>
  </si>
  <si>
    <t>106年度經濟部泰國暨越南攬才訪問團</t>
    <phoneticPr fontId="4" type="noConversion"/>
  </si>
  <si>
    <t>106.05.21-
106.05.27</t>
    <phoneticPr fontId="4" type="noConversion"/>
  </si>
  <si>
    <t>106.08.21-
106.08.26</t>
    <phoneticPr fontId="4" type="noConversion"/>
  </si>
  <si>
    <t>106.11.01-106.11.08</t>
    <phoneticPr fontId="4" type="noConversion"/>
  </si>
  <si>
    <t>106.12.03-
106.12.07</t>
    <phoneticPr fontId="4" type="noConversion"/>
  </si>
  <si>
    <t>新加坡、馬來西亞</t>
    <phoneticPr fontId="4" type="noConversion"/>
  </si>
  <si>
    <t>泰國、越南</t>
    <phoneticPr fontId="4" type="noConversion"/>
  </si>
  <si>
    <t>大阪、東京</t>
    <phoneticPr fontId="4" type="noConversion"/>
  </si>
  <si>
    <t>吉隆坡</t>
    <phoneticPr fontId="4" type="noConversion"/>
  </si>
  <si>
    <t>舊金山、
洛杉磯</t>
    <phoneticPr fontId="4" type="noConversion"/>
  </si>
  <si>
    <t>日內瓦、蘇黎世、伯恩、巴黎、倫敦、劍橋</t>
    <phoneticPr fontId="4" type="noConversion"/>
  </si>
  <si>
    <t>投資處專門委員</t>
    <phoneticPr fontId="4" type="noConversion"/>
  </si>
  <si>
    <t>投資處處長、科長、技正</t>
    <phoneticPr fontId="4" type="noConversion"/>
  </si>
  <si>
    <t>投資處處長、科長、組員</t>
    <phoneticPr fontId="4" type="noConversion"/>
  </si>
  <si>
    <t>投資處處長、專門委員、技正</t>
    <phoneticPr fontId="4" type="noConversion"/>
  </si>
  <si>
    <t>投資處秘書、科長、組員</t>
    <phoneticPr fontId="4" type="noConversion"/>
  </si>
  <si>
    <t>投資處副處長、科長、技正</t>
    <phoneticPr fontId="4" type="noConversion"/>
  </si>
  <si>
    <t>106.06.17-
106.06.25</t>
  </si>
  <si>
    <t>聖地牙哥、洛杉磯</t>
  </si>
  <si>
    <t>技術處技正</t>
  </si>
  <si>
    <t>2017年德國柏林能源轉型合作交流訪問團</t>
  </si>
  <si>
    <t>106.06.24-
106.07.02</t>
  </si>
  <si>
    <t>柏林</t>
  </si>
  <si>
    <t>技術處簡任技正</t>
  </si>
  <si>
    <t>赴日本談面板產業技術策略合作業務</t>
  </si>
  <si>
    <t>106.01.17-106.01.19</t>
  </si>
  <si>
    <t>技術處代理處長、政策評估整合辦公室研究員</t>
  </si>
  <si>
    <t>赴歐參加「第二期Targeted Opening Call提案專家評估會議」</t>
  </si>
  <si>
    <t>106.01.21-106.01.26</t>
  </si>
  <si>
    <t>比利時</t>
  </si>
  <si>
    <t>布魯塞爾</t>
  </si>
  <si>
    <t>技術處科技專家、技正</t>
  </si>
  <si>
    <t>赴日本洽談顯示器產業策略合作業務</t>
  </si>
  <si>
    <t>106.02.06-106.02.08</t>
  </si>
  <si>
    <t>參加西班牙巴塞隆納舉行之2017年世界行動通訊大會</t>
  </si>
  <si>
    <t>106.02.25-106.03.03</t>
  </si>
  <si>
    <t>西班牙</t>
  </si>
  <si>
    <t>巴塞隆納</t>
  </si>
  <si>
    <t>106.03.28-106.04.02</t>
  </si>
  <si>
    <t>赴日洽談智慧車輛產業合作</t>
  </si>
  <si>
    <t>106.04.17-106.04.19</t>
  </si>
  <si>
    <t>2017年以色列網路創新及資安團</t>
  </si>
  <si>
    <t>106年經濟部技術處歐洲創新研發合作拓展團</t>
  </si>
  <si>
    <t>106.06.20-106.06.30</t>
  </si>
  <si>
    <t>法國、西班牙、比利時、德國</t>
  </si>
  <si>
    <t>巴黎、馬德里、布魯塞爾、柏林</t>
  </si>
  <si>
    <t>技術處科技專家、科長、副研究員</t>
  </si>
  <si>
    <t>2017日本縫製技術智慧製造與精緻工藝考察團</t>
  </si>
  <si>
    <t>106.07.02-106.07.08</t>
  </si>
  <si>
    <t>東京、名古屋、京都</t>
  </si>
  <si>
    <t>技術處研究員</t>
  </si>
  <si>
    <t>臺日創新研發合作拓展團</t>
  </si>
  <si>
    <t>106.07.30-106.08.04</t>
  </si>
  <si>
    <t>技術處代理處長</t>
  </si>
  <si>
    <t>(7)研究</t>
  </si>
  <si>
    <t>台日科技合作研修團</t>
  </si>
  <si>
    <t>技術處科長、技士</t>
  </si>
  <si>
    <t>美西智慧科技創新研發參訪團</t>
  </si>
  <si>
    <t>106.09.16-106.09.24</t>
  </si>
  <si>
    <t>舊金山、聖他克拉拉、聖荷西、聖地牙哥、洛杉磯</t>
  </si>
  <si>
    <t>技術處處長、技正</t>
  </si>
  <si>
    <t>參加台泰產業鏈結高峰論壇</t>
  </si>
  <si>
    <t>106.07.26-106.07.28</t>
  </si>
  <si>
    <t>泰國</t>
  </si>
  <si>
    <t>曼谷</t>
  </si>
  <si>
    <t>瑞典經貿訪問團</t>
  </si>
  <si>
    <t>106.09.23-106.09.28</t>
  </si>
  <si>
    <t>瑞典</t>
  </si>
  <si>
    <t>斯德哥爾摩</t>
  </si>
  <si>
    <t xml:space="preserve">歐盟Horizon 2020 NoAW-AgroCycle KESP會議及舊金山 The 7th International Conference and Exhibition on Biopolymers and Bioplastics 年會 </t>
  </si>
  <si>
    <t>106.10.15-106.10.22</t>
  </si>
  <si>
    <t>比利時、美國</t>
  </si>
  <si>
    <t>布魯塞爾、舊金山</t>
  </si>
  <si>
    <t>第24屆智慧型運輸系統世界大會</t>
  </si>
  <si>
    <t>106.10.27-106.11.05</t>
  </si>
  <si>
    <t>加拿大</t>
  </si>
  <si>
    <t>蒙特婁</t>
  </si>
  <si>
    <t>技術處技士</t>
  </si>
  <si>
    <t>2017 SEMI 日本微型晶圓及試作產業參訪團</t>
  </si>
  <si>
    <t>106.11.05-106.11.09</t>
  </si>
  <si>
    <t>東京、京都</t>
  </si>
  <si>
    <t>技術處科長</t>
  </si>
  <si>
    <t>2017 SAE 國際考察團活動</t>
    <phoneticPr fontId="4" type="noConversion"/>
  </si>
  <si>
    <t>赴宏都拉斯進行咖啡貿易市調及酪梨產銷計畫效益評估</t>
  </si>
  <si>
    <t>宏都拉斯</t>
  </si>
  <si>
    <t>德古西加爾巴</t>
    <phoneticPr fontId="4" type="noConversion"/>
  </si>
  <si>
    <t>國營會副主任委員</t>
    <phoneticPr fontId="4" type="noConversion"/>
  </si>
  <si>
    <t>106</t>
  </si>
  <si>
    <t>11</t>
  </si>
  <si>
    <t>06</t>
  </si>
  <si>
    <t>參加WTO、APEC會員召開之貿易救濟相關會議</t>
  </si>
  <si>
    <t>106.08.26-
106.09.03</t>
    <phoneticPr fontId="4" type="noConversion"/>
  </si>
  <si>
    <t>07</t>
  </si>
  <si>
    <t>106.04.22-
106.04.29</t>
    <phoneticPr fontId="4" type="noConversion"/>
  </si>
  <si>
    <t>106.10.21-
106.10.29</t>
    <phoneticPr fontId="4" type="noConversion"/>
  </si>
  <si>
    <t>國際礦產資源會議</t>
  </si>
  <si>
    <t>106.05.31-
106.06.06</t>
    <phoneticPr fontId="4" type="noConversion"/>
  </si>
  <si>
    <t>捷克</t>
  </si>
  <si>
    <t>奧斯特拉瓦</t>
  </si>
  <si>
    <t>礦務局副局長</t>
  </si>
  <si>
    <t>19</t>
  </si>
  <si>
    <t>第22屆臺澳能礦諮商會議</t>
  </si>
  <si>
    <t>澳洲</t>
  </si>
  <si>
    <t>坎培拉</t>
  </si>
  <si>
    <t>22</t>
  </si>
  <si>
    <t>106.09.10-
106.09.15</t>
    <phoneticPr fontId="4" type="noConversion"/>
  </si>
  <si>
    <t>國際深海礦業會議</t>
  </si>
  <si>
    <t>12</t>
  </si>
  <si>
    <t>05</t>
  </si>
  <si>
    <t>106.09.22-
106.10.01</t>
    <phoneticPr fontId="4" type="noConversion"/>
  </si>
  <si>
    <t>臺歐盟經貿對話期中檢討會議</t>
  </si>
  <si>
    <t>臺越雙邊投資協定諮商會議</t>
  </si>
  <si>
    <t>臺灣越南產業合作論壇</t>
  </si>
  <si>
    <t>胡志明</t>
  </si>
  <si>
    <t>106.07.11-106.07.14</t>
    <phoneticPr fontId="4" type="noConversion"/>
  </si>
  <si>
    <t>106.10.25-106.10.27</t>
    <phoneticPr fontId="4" type="noConversion"/>
  </si>
  <si>
    <t>106.12.06-106.12.08</t>
    <phoneticPr fontId="4" type="noConversion"/>
  </si>
  <si>
    <t>貿易調查業務</t>
    <phoneticPr fontId="5" type="noConversion"/>
  </si>
  <si>
    <t>貿調會組員</t>
    <phoneticPr fontId="4" type="noConversion"/>
  </si>
  <si>
    <t>貿調會技正</t>
    <phoneticPr fontId="4" type="noConversion"/>
  </si>
  <si>
    <t>投審會第四組編審</t>
    <phoneticPr fontId="4" type="noConversion"/>
  </si>
  <si>
    <t>投審會第四組組長</t>
    <phoneticPr fontId="4" type="noConversion"/>
  </si>
  <si>
    <t>投審會第二組代組長</t>
    <phoneticPr fontId="4" type="noConversion"/>
  </si>
  <si>
    <t>106.08.21-107.05.11</t>
  </si>
  <si>
    <t>投資處組員、國合處技士、貿易局科員、貿易局科員</t>
    <phoneticPr fontId="4" type="noConversion"/>
  </si>
  <si>
    <t>106.09.25-107.06.15</t>
  </si>
  <si>
    <t>馬德里</t>
  </si>
  <si>
    <t>國合處組員、貿易局科員、貿易局科員</t>
    <phoneticPr fontId="4" type="noConversion"/>
  </si>
  <si>
    <t>106.09.09-107.08.05</t>
  </si>
  <si>
    <t>貿易局科員</t>
    <phoneticPr fontId="4" type="noConversion"/>
  </si>
  <si>
    <t>106.08.03-107.07.05</t>
  </si>
  <si>
    <t>巴西</t>
  </si>
  <si>
    <t>聖保羅</t>
  </si>
  <si>
    <t>106.09.01-107.08.31</t>
  </si>
  <si>
    <t>106.08.29-107.06.17</t>
  </si>
  <si>
    <t>國合處科員</t>
    <phoneticPr fontId="4" type="noConversion"/>
  </si>
  <si>
    <t>(二)科發基金-推動中小企業跨域創新加值計畫</t>
    <phoneticPr fontId="4" type="noConversion"/>
  </si>
  <si>
    <t>台日技術合作計畫安排費</t>
    <phoneticPr fontId="4" type="noConversion"/>
  </si>
  <si>
    <t>依據經濟部派送駐外經濟商務人員赴國外接受語文訓練實施計畫第8點規定，受訓人員為按月填報學習月報表；另依本部駐外人員赴國外接受語訓須知，參訓學員須繳交1至3篇專題報告。</t>
    <phoneticPr fontId="5" type="noConversion"/>
  </si>
  <si>
    <t>(8)實習</t>
  </si>
  <si>
    <t>(一)籌組赴美、日、歐招商團</t>
    <phoneticPr fontId="4" type="noConversion"/>
  </si>
  <si>
    <t>由於106年籌組赴美、日、歐招商團所使用之經費較高，故本項計畫經費改以科發基金支應。</t>
    <phoneticPr fontId="4" type="noConversion"/>
  </si>
  <si>
    <t>國際棉業諮詢委員會第76屆年會</t>
    <phoneticPr fontId="4" type="noConversion"/>
  </si>
  <si>
    <t>塔什干</t>
  </si>
  <si>
    <t xml:space="preserve">1.Shwe Pyi Aye Company Ltd.、
2.SolaRiseSys、
3.河內工業大學、
4.電力大學、
5.印尼工業部金屬及機械中心、
6.泰德機構(Thai-German Institute) 、
7.泰德機構(Thai-German Institute)、
8.寮國國營企業、
9.寮國國營企業、
10.Advanced Training Centre (ADTEC) Shah Alam, Selangor、
11.Advanced Training Centre (ADTEC) Kemaman, Terengganu、
12.捷克科技大學、
13.捷克科技大學、
14.捷克科技大學、
15.華沙科技大學、
16.華沙科技大學、
17.布達佩斯技術職業教育中心、
18.斯洛伐克ZILINA大學、
19.Sofia Tech Park JSC
</t>
    <phoneticPr fontId="4" type="noConversion"/>
  </si>
  <si>
    <t>參與「2017生技大會(BIO International Convention)」</t>
    <phoneticPr fontId="4" type="noConversion"/>
  </si>
  <si>
    <t xml:space="preserve"> </t>
    <phoneticPr fontId="4" type="noConversion"/>
  </si>
  <si>
    <t>01</t>
  </si>
  <si>
    <t>04</t>
  </si>
  <si>
    <t>08</t>
  </si>
  <si>
    <t>09</t>
  </si>
  <si>
    <t>02</t>
  </si>
  <si>
    <t>106.08.22奉核變更計畫。</t>
    <phoneticPr fontId="4" type="noConversion"/>
  </si>
  <si>
    <t>03</t>
  </si>
  <si>
    <t>(一)科發基金-參與國際科技活動計畫</t>
    <phoneticPr fontId="4" type="noConversion"/>
  </si>
  <si>
    <t>(一)科發基金-建構跨境互聯平台暨共倉共配網絡示範應用計畫</t>
    <phoneticPr fontId="4" type="noConversion"/>
  </si>
  <si>
    <t>(一)科發基金-參與國際科技活動計畫</t>
    <phoneticPr fontId="4" type="noConversion"/>
  </si>
  <si>
    <t>應付代收款</t>
    <phoneticPr fontId="4" type="noConversion"/>
  </si>
  <si>
    <t>106.09.04-106.11.03</t>
    <phoneticPr fontId="4" type="noConversion"/>
  </si>
  <si>
    <t>派遣專家赴他國技術指導機票款，免提出國報告。</t>
    <phoneticPr fontId="4" type="noConversion"/>
  </si>
  <si>
    <t>本部部長、機要秘書、國合處處長、研究員</t>
    <phoneticPr fontId="4" type="noConversion"/>
  </si>
  <si>
    <t>本部部長</t>
    <phoneticPr fontId="4" type="noConversion"/>
  </si>
  <si>
    <t>本部部長、機要秘書、國合處處長、科長</t>
    <phoneticPr fontId="4" type="noConversion"/>
  </si>
  <si>
    <t>商業司專門委員、科長</t>
    <phoneticPr fontId="4" type="noConversion"/>
  </si>
  <si>
    <t>商業司專門委員</t>
    <phoneticPr fontId="4" type="noConversion"/>
  </si>
  <si>
    <t>法政大學教授</t>
    <phoneticPr fontId="4" type="noConversion"/>
  </si>
  <si>
    <t>工研院光電所正工程師</t>
    <phoneticPr fontId="4" type="noConversion"/>
  </si>
  <si>
    <t xml:space="preserve">本部次長、投資處處長
</t>
    <phoneticPr fontId="4" type="noConversion"/>
  </si>
  <si>
    <t>本部次長、次長機要秘書、國合處處長、專員</t>
    <phoneticPr fontId="4" type="noConversion"/>
  </si>
  <si>
    <t>本部次長、資訊中心副主任、國合處處長、專門委員、組員、中央研究院資通安全中心主任</t>
    <phoneticPr fontId="4" type="noConversion"/>
  </si>
  <si>
    <t>本部次長、國合處處長、簡任秘書、行政院環保署組長、台北市電腦公會顧問</t>
    <phoneticPr fontId="4" type="noConversion"/>
  </si>
  <si>
    <t>本部部長、次長、副執行秘書、國合處處長、科長、專員</t>
    <phoneticPr fontId="4" type="noConversion"/>
  </si>
  <si>
    <t>本部次長、投資處副處長、科長、組員</t>
    <phoneticPr fontId="4" type="noConversion"/>
  </si>
  <si>
    <t>本部次長、技術處簡任技正</t>
    <phoneticPr fontId="4" type="noConversion"/>
  </si>
  <si>
    <t>台日技術合作計畫安排費無需提出國報告。</t>
    <phoneticPr fontId="4" type="noConversion"/>
  </si>
  <si>
    <t>礦務局科長、本部礦業司專員</t>
    <phoneticPr fontId="4" type="noConversion"/>
  </si>
  <si>
    <t>(一)我國海域礦區石油與天然氣資源潛能評估(東海)</t>
    <phoneticPr fontId="4" type="noConversion"/>
  </si>
  <si>
    <t>(二)我國南海地區非生物資源調查評估計畫</t>
    <phoneticPr fontId="4" type="noConversion"/>
  </si>
  <si>
    <t>(一)參加兩岸經濟合作協議後續貨品貿易協議協商</t>
    <phoneticPr fontId="4" type="noConversion"/>
  </si>
  <si>
    <t>參加ICGG2017年第7屆地質和地球物理學國際會議</t>
    <phoneticPr fontId="4" type="noConversion"/>
  </si>
  <si>
    <t>赴大陸地區計畫執行情形報告表</t>
    <phoneticPr fontId="5" type="noConversion"/>
  </si>
  <si>
    <t>赴大陸地區人員</t>
    <phoneticPr fontId="5" type="noConversion"/>
  </si>
  <si>
    <t>赴大陸
地區類別</t>
    <phoneticPr fontId="5" type="noConversion"/>
  </si>
  <si>
    <t>朱○輝</t>
    <phoneticPr fontId="4" type="noConversion"/>
  </si>
  <si>
    <t>葉○華</t>
    <phoneticPr fontId="4" type="noConversion"/>
  </si>
  <si>
    <t>鄭○榮、黃○宜</t>
    <phoneticPr fontId="4" type="noConversion"/>
  </si>
  <si>
    <t>朱○萍、呂○忻</t>
    <phoneticPr fontId="4" type="noConversion"/>
  </si>
  <si>
    <t>莊○玲、李○靜</t>
    <phoneticPr fontId="4" type="noConversion"/>
  </si>
  <si>
    <t>謝○芳、張○樺</t>
    <phoneticPr fontId="4" type="noConversion"/>
  </si>
  <si>
    <t>莊○章、
王○懿</t>
    <phoneticPr fontId="4" type="noConversion"/>
  </si>
  <si>
    <t>劉○任</t>
    <phoneticPr fontId="4" type="noConversion"/>
  </si>
  <si>
    <t>簡○材、
翁○德、
侯○吟、
林○真</t>
    <phoneticPr fontId="4" type="noConversion"/>
  </si>
  <si>
    <t>羅○欣</t>
    <phoneticPr fontId="4" type="noConversion"/>
  </si>
  <si>
    <t>范姜○皓、趙○廸</t>
    <phoneticPr fontId="4" type="noConversion"/>
  </si>
  <si>
    <t>許○源</t>
    <phoneticPr fontId="4" type="noConversion"/>
  </si>
  <si>
    <t>周○棟、朱○樂</t>
    <phoneticPr fontId="4" type="noConversion"/>
  </si>
  <si>
    <t>徐○宏、黃○中、王○光</t>
    <phoneticPr fontId="4" type="noConversion"/>
  </si>
  <si>
    <t>蔡○吉、 方○雅</t>
    <phoneticPr fontId="4" type="noConversion"/>
  </si>
  <si>
    <t>朱○、           劉○然</t>
    <phoneticPr fontId="4" type="noConversion"/>
  </si>
  <si>
    <t>劉○然、    劉○佳</t>
    <phoneticPr fontId="4" type="noConversion"/>
  </si>
  <si>
    <t>楊○玲</t>
    <phoneticPr fontId="4" type="noConversion"/>
  </si>
  <si>
    <t>黃○和</t>
    <phoneticPr fontId="4" type="noConversion"/>
  </si>
  <si>
    <t>曾○忠</t>
    <phoneticPr fontId="4" type="noConversion"/>
  </si>
  <si>
    <t>葉○煜、張○煥</t>
    <phoneticPr fontId="4" type="noConversion"/>
  </si>
  <si>
    <t>張○祥</t>
    <phoneticPr fontId="4" type="noConversion"/>
  </si>
  <si>
    <t>徐○通</t>
    <phoneticPr fontId="4" type="noConversion"/>
  </si>
  <si>
    <t>宋○豪</t>
    <phoneticPr fontId="4" type="noConversion"/>
  </si>
  <si>
    <t>李○鑫</t>
    <phoneticPr fontId="4" type="noConversion"/>
  </si>
  <si>
    <t>張○凱</t>
    <phoneticPr fontId="4" type="noConversion"/>
  </si>
  <si>
    <t>陳○蝶</t>
    <phoneticPr fontId="4" type="noConversion"/>
  </si>
  <si>
    <t>林○治</t>
    <phoneticPr fontId="4" type="noConversion"/>
  </si>
  <si>
    <t>張○祥</t>
    <phoneticPr fontId="4" type="noConversion"/>
  </si>
  <si>
    <t>李○光</t>
    <phoneticPr fontId="4" type="noConversion"/>
  </si>
  <si>
    <t>羅○生、黃○翰</t>
    <phoneticPr fontId="4" type="noConversion"/>
  </si>
  <si>
    <t>張○凱、陳○瑋</t>
    <phoneticPr fontId="4" type="noConversion"/>
  </si>
  <si>
    <t>羅○生</t>
    <phoneticPr fontId="4" type="noConversion"/>
  </si>
  <si>
    <t>邵○</t>
    <phoneticPr fontId="4" type="noConversion"/>
  </si>
  <si>
    <t>張○祥、翁○芬、陳○靜</t>
    <phoneticPr fontId="4" type="noConversion"/>
  </si>
  <si>
    <t>蔡○陞</t>
    <phoneticPr fontId="4" type="noConversion"/>
  </si>
  <si>
    <t>張○盛</t>
    <phoneticPr fontId="4" type="noConversion"/>
  </si>
  <si>
    <t>沈○津、葉○煜</t>
    <phoneticPr fontId="4" type="noConversion"/>
  </si>
  <si>
    <t>林○鉅</t>
    <phoneticPr fontId="4" type="noConversion"/>
  </si>
  <si>
    <t>羅○生、林○瑩</t>
    <phoneticPr fontId="4" type="noConversion"/>
  </si>
  <si>
    <t>王○平、翁○德、
莊阿甘</t>
    <phoneticPr fontId="4" type="noConversion"/>
  </si>
  <si>
    <t>王○平、翁○德、
侯○吟</t>
    <phoneticPr fontId="4" type="noConversion"/>
  </si>
  <si>
    <t>王○平、簡○材、莊○甘</t>
    <phoneticPr fontId="4" type="noConversion"/>
  </si>
  <si>
    <t>陳○祥、林○杏、藍○綺</t>
    <phoneticPr fontId="4" type="noConversion"/>
  </si>
  <si>
    <t>陳○全、翁○德、莊○甘</t>
    <phoneticPr fontId="4" type="noConversion"/>
  </si>
  <si>
    <t>陳○全、翁○德、
莊○甘</t>
    <phoneticPr fontId="4" type="noConversion"/>
  </si>
  <si>
    <t>羅○生、林○瑩</t>
    <phoneticPr fontId="4" type="noConversion"/>
  </si>
  <si>
    <t>張○祥、周○鳳</t>
    <phoneticPr fontId="4" type="noConversion"/>
  </si>
  <si>
    <t>李○慶</t>
    <phoneticPr fontId="4" type="noConversion"/>
  </si>
  <si>
    <t>蕭○榮</t>
    <phoneticPr fontId="4" type="noConversion"/>
  </si>
  <si>
    <t>柯○飛</t>
    <phoneticPr fontId="4" type="noConversion"/>
  </si>
  <si>
    <t>曾○安、羅○軒、李○鑫</t>
    <phoneticPr fontId="4" type="noConversion"/>
  </si>
  <si>
    <t>曾○照、吳○宸、洪○瑋</t>
    <phoneticPr fontId="4" type="noConversion"/>
  </si>
  <si>
    <t>蕭○榮、宋○豪、蔡○棠</t>
    <phoneticPr fontId="4" type="noConversion"/>
  </si>
  <si>
    <t>陳○揚、黃○中、蔡○文</t>
    <phoneticPr fontId="4" type="noConversion"/>
  </si>
  <si>
    <t>蕭○榮、簡○宇、宋○豪、洪○君、許○</t>
    <phoneticPr fontId="4" type="noConversion"/>
  </si>
  <si>
    <t>陳○揚、黃○中、林○萱</t>
    <phoneticPr fontId="4" type="noConversion"/>
  </si>
  <si>
    <t>陳○揚、蔡○文、羅○軒</t>
    <phoneticPr fontId="4" type="noConversion"/>
  </si>
  <si>
    <t>蕭○榮、陳○揚、黃○中、簡○宇、宋○豪、許○、林○芳、蘇○東、周○亨</t>
    <phoneticPr fontId="4" type="noConversion"/>
  </si>
  <si>
    <t>陳○揚、柯○飛、蔡○文</t>
    <phoneticPr fontId="4" type="noConversion"/>
  </si>
  <si>
    <t>蕭○榮、陳○揚、黃○中、簡○宇、宋○豪、許○、林○榮、吳○熹、蘇○東、周○亨</t>
    <phoneticPr fontId="4" type="noConversion"/>
  </si>
  <si>
    <t>陳○揚、蔡○文、黃○中</t>
    <phoneticPr fontId="4" type="noConversion"/>
  </si>
  <si>
    <t>陳○揚、黃○中</t>
    <phoneticPr fontId="4" type="noConversion"/>
  </si>
  <si>
    <t>洪○君</t>
    <phoneticPr fontId="4" type="noConversion"/>
  </si>
  <si>
    <t>蔡○中、蔡○棠</t>
    <phoneticPr fontId="4" type="noConversion"/>
  </si>
  <si>
    <t>趙○清</t>
    <phoneticPr fontId="4" type="noConversion"/>
  </si>
  <si>
    <t>鄧○中、曾○照、羅○榮、柯○文、蔡○明、顏○榮、簡○貞</t>
    <phoneticPr fontId="4" type="noConversion"/>
  </si>
  <si>
    <t>楊○慶</t>
    <phoneticPr fontId="4" type="noConversion"/>
  </si>
  <si>
    <t>蕭○榮、蔡○棠</t>
    <phoneticPr fontId="4" type="noConversion"/>
  </si>
  <si>
    <t>洪○瑋、吳○宸</t>
    <phoneticPr fontId="4" type="noConversion"/>
  </si>
  <si>
    <t>鄧○中、蕭○榮、蔡○中、簡○宇</t>
    <phoneticPr fontId="4" type="noConversion"/>
  </si>
  <si>
    <t>羅○榮</t>
    <phoneticPr fontId="4" type="noConversion"/>
  </si>
  <si>
    <t>曾○照、柯○文、張○發、蔣○恆</t>
    <phoneticPr fontId="4" type="noConversion"/>
  </si>
  <si>
    <t>張○輝</t>
    <phoneticPr fontId="4" type="noConversion"/>
  </si>
  <si>
    <t>簡○宇</t>
    <phoneticPr fontId="4" type="noConversion"/>
  </si>
  <si>
    <t>楊○慶</t>
    <phoneticPr fontId="4" type="noConversion"/>
  </si>
  <si>
    <t>黃○剛</t>
    <phoneticPr fontId="4" type="noConversion"/>
  </si>
  <si>
    <t>蔡○中、曾○照</t>
    <phoneticPr fontId="4" type="noConversion"/>
  </si>
  <si>
    <t>蔡○文</t>
    <phoneticPr fontId="4" type="noConversion"/>
  </si>
  <si>
    <t>張○源、李○毅</t>
    <phoneticPr fontId="4" type="noConversion"/>
  </si>
  <si>
    <t>張○源</t>
    <phoneticPr fontId="4" type="noConversion"/>
  </si>
  <si>
    <t>李○、曹○維</t>
    <phoneticPr fontId="4" type="noConversion"/>
  </si>
  <si>
    <t>林○宜</t>
    <phoneticPr fontId="4" type="noConversion"/>
  </si>
  <si>
    <t>呂○忻、吳○硯</t>
    <phoneticPr fontId="4" type="noConversion"/>
  </si>
  <si>
    <t>李○、曾○雲</t>
    <phoneticPr fontId="4" type="noConversion"/>
  </si>
  <si>
    <t>許○添、林○君</t>
    <phoneticPr fontId="4" type="noConversion"/>
  </si>
  <si>
    <t>李○毅</t>
    <phoneticPr fontId="4" type="noConversion"/>
  </si>
  <si>
    <t>陳○博</t>
    <phoneticPr fontId="4" type="noConversion"/>
  </si>
  <si>
    <t>盧○雅</t>
    <phoneticPr fontId="4" type="noConversion"/>
  </si>
  <si>
    <t>張○億</t>
    <phoneticPr fontId="4" type="noConversion"/>
  </si>
  <si>
    <t>李○光、廖○翔、
江○若、洪○珊</t>
    <phoneticPr fontId="4" type="noConversion"/>
  </si>
  <si>
    <t>李○光、林○瑩、江○若、廖○銘</t>
    <phoneticPr fontId="4" type="noConversion"/>
  </si>
  <si>
    <t>王○花、李○滄、江○若、劉○珍、謝○樺、黃○男</t>
    <phoneticPr fontId="4" type="noConversion"/>
  </si>
  <si>
    <t>楊○甫、陳○祥、
江○若、陳○典</t>
    <phoneticPr fontId="4" type="noConversion"/>
  </si>
  <si>
    <t>王○花、江○若、
張○億、李○書、
李○宇</t>
    <phoneticPr fontId="4" type="noConversion"/>
  </si>
  <si>
    <t>沈○律、王○花、鄒○新、江○若、廖○銘、張○燕</t>
    <phoneticPr fontId="4" type="noConversion"/>
  </si>
  <si>
    <t>江○若、朱○伶、王○宇、陳○忠、陳○元、虞○</t>
    <phoneticPr fontId="4" type="noConversion"/>
  </si>
  <si>
    <t>井口○人</t>
    <phoneticPr fontId="4" type="noConversion"/>
  </si>
  <si>
    <t>一色○男</t>
    <phoneticPr fontId="4" type="noConversion"/>
  </si>
  <si>
    <t>島谷○宏</t>
    <phoneticPr fontId="4" type="noConversion"/>
  </si>
  <si>
    <t>淺○一</t>
    <phoneticPr fontId="4" type="noConversion"/>
  </si>
  <si>
    <t>西岡○之</t>
    <phoneticPr fontId="4" type="noConversion"/>
  </si>
  <si>
    <t>藤○治</t>
    <phoneticPr fontId="4" type="noConversion"/>
  </si>
  <si>
    <t xml:space="preserve">1.Zaw○Yin 、
2.Htoon○Oo、
3.Nguyen ○ Mai、
4.Mai ○ Thuan、
5.Robby ○Rumbara、
6.Nathee○、
7.Sukiwnung○、
8.Nonpadith ○、
9.Vinalong ○、
10.Mohd○ Ghani、
11.Norhisan ○、
12.Tomas ○、
13.Tomas○、
14.Jakub ○、
15.Konrad○、
16.Slawomir○、
17.Zalan○、
18.Martin○、
19.Dimitar○
</t>
    <phoneticPr fontId="4" type="noConversion"/>
  </si>
  <si>
    <t>蔡○進</t>
    <phoneticPr fontId="4" type="noConversion"/>
  </si>
  <si>
    <t>沈○津、陳○利、林○杏、易○中</t>
    <phoneticPr fontId="4" type="noConversion"/>
  </si>
  <si>
    <t>王○花、陳○全、林○杏、蕭○哲</t>
    <phoneticPr fontId="4" type="noConversion"/>
  </si>
  <si>
    <t>楊○甫、王○平</t>
    <phoneticPr fontId="4" type="noConversion"/>
  </si>
  <si>
    <t>王○平、林○玲、
林○蓉</t>
    <phoneticPr fontId="4" type="noConversion"/>
  </si>
  <si>
    <t>曾○德</t>
    <phoneticPr fontId="4" type="noConversion"/>
  </si>
  <si>
    <t>黃○風</t>
    <phoneticPr fontId="4" type="noConversion"/>
  </si>
  <si>
    <t>林○真</t>
    <phoneticPr fontId="4" type="noConversion"/>
  </si>
  <si>
    <t>陳○全</t>
    <phoneticPr fontId="4" type="noConversion"/>
  </si>
  <si>
    <t>簡○材</t>
    <phoneticPr fontId="4" type="noConversion"/>
  </si>
  <si>
    <t>葉○煜</t>
    <phoneticPr fontId="4" type="noConversion"/>
  </si>
  <si>
    <t>戴○丞</t>
    <phoneticPr fontId="4" type="noConversion"/>
  </si>
  <si>
    <t>吳○盛</t>
    <phoneticPr fontId="4" type="noConversion"/>
  </si>
  <si>
    <t>黃○雲</t>
    <phoneticPr fontId="4" type="noConversion"/>
  </si>
  <si>
    <t>林○山</t>
    <phoneticPr fontId="4" type="noConversion"/>
  </si>
  <si>
    <t>蘇○彥</t>
    <phoneticPr fontId="4" type="noConversion"/>
  </si>
  <si>
    <t>朱○</t>
    <phoneticPr fontId="4" type="noConversion"/>
  </si>
  <si>
    <t>蔡○吉</t>
    <phoneticPr fontId="4" type="noConversion"/>
  </si>
  <si>
    <t>周○棟</t>
    <phoneticPr fontId="4" type="noConversion"/>
  </si>
  <si>
    <t>許○源、李○鴻</t>
    <phoneticPr fontId="4" type="noConversion"/>
  </si>
  <si>
    <t>周○棟</t>
    <phoneticPr fontId="4" type="noConversion"/>
  </si>
  <si>
    <t>陳○順、林○宜</t>
    <phoneticPr fontId="4" type="noConversion"/>
  </si>
  <si>
    <t>黃○政</t>
    <phoneticPr fontId="4" type="noConversion"/>
  </si>
  <si>
    <t>李○發、陳○炫、李○村</t>
    <phoneticPr fontId="4" type="noConversion"/>
  </si>
  <si>
    <t>陳○典、陳○秀、賴○芳</t>
    <phoneticPr fontId="4" type="noConversion"/>
  </si>
  <si>
    <t>杜○達、林○庭、郭○宏、林○虹</t>
    <phoneticPr fontId="4" type="noConversion"/>
  </si>
  <si>
    <t xml:space="preserve">陳○瑋、黃○玲、謝○鐘、廖○玲、翁○原、葉○妤、廖○銘、顏○華
</t>
    <phoneticPr fontId="4" type="noConversion"/>
  </si>
  <si>
    <t>羅○琪、沈○佶、林○珊、林○邕</t>
    <phoneticPr fontId="4" type="noConversion"/>
  </si>
  <si>
    <t>陳○憬、黃○真、李○憲、周○心</t>
    <phoneticPr fontId="4" type="noConversion"/>
  </si>
  <si>
    <t>戴○勲</t>
    <phoneticPr fontId="4" type="noConversion"/>
  </si>
  <si>
    <t>許○安</t>
    <phoneticPr fontId="4" type="noConversion"/>
  </si>
  <si>
    <t>戴○航</t>
    <phoneticPr fontId="4" type="noConversion"/>
  </si>
  <si>
    <t>李○成</t>
    <phoneticPr fontId="4" type="noConversion"/>
  </si>
  <si>
    <t>陳○璋、陳○瑄、吳○逸</t>
    <phoneticPr fontId="4" type="noConversion"/>
  </si>
  <si>
    <t>陳○沁、陳○穎、劉○傑、邱○晴</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</si>
</sst>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0_-;\-&quot;$&quot;* #,##0_-;_-&quot;$&quot;* &quot;-&quot;_-;_-@_-"/>
    <numFmt numFmtId="41" formatCode="_-* #,##0_-;\-* #,##0_-;_-* &quot;-&quot;_-;_-@_-"/>
    <numFmt numFmtId="44" formatCode="_-&quot;$&quot;* #,##0.00_-;\-&quot;$&quot;* #,##0.00_-;_-&quot;$&quot;* &quot;-&quot;??_-;_-@_-"/>
    <numFmt numFmtId="43" formatCode="_-* #,##0.00_-;\-* #,##0.00_-;_-* &quot;-&quot;??_-;_-@_-"/>
    <numFmt numFmtId="176" formatCode="#,##0_);[Red]\(#,##0\)"/>
    <numFmt numFmtId="177" formatCode="General_)"/>
    <numFmt numFmtId="178" formatCode="0.00_)"/>
    <numFmt numFmtId="179" formatCode="#,##0_ "/>
    <numFmt numFmtId="180" formatCode="0_ "/>
  </numFmts>
  <fonts count="42" x14ac:knownFonts="1">
    <font>
      <sz val="12"/>
      <name val="新細明體"/>
      <family val="1"/>
      <charset val="136"/>
    </font>
    <font>
      <sz val="12"/>
      <color theme="1"/>
      <name val="新細明體"/>
      <family val="2"/>
      <charset val="136"/>
      <scheme val="minor"/>
    </font>
    <font>
      <sz val="12"/>
      <name val="新細明體"/>
      <family val="1"/>
      <charset val="136"/>
    </font>
    <font>
      <b/>
      <sz val="16"/>
      <name val="新細明體"/>
      <family val="1"/>
      <charset val="136"/>
    </font>
    <font>
      <sz val="9"/>
      <name val="新細明體"/>
      <family val="1"/>
      <charset val="136"/>
    </font>
    <font>
      <sz val="9"/>
      <name val="細明體"/>
      <family val="3"/>
      <charset val="136"/>
    </font>
    <font>
      <sz val="16"/>
      <name val="新細明體"/>
      <family val="1"/>
      <charset val="136"/>
    </font>
    <font>
      <sz val="12"/>
      <color indexed="8"/>
      <name val="新細明體"/>
      <family val="1"/>
      <charset val="136"/>
    </font>
    <font>
      <sz val="12"/>
      <color theme="1"/>
      <name val="新細明體"/>
      <family val="1"/>
      <charset val="136"/>
    </font>
    <font>
      <sz val="12"/>
      <name val="Times New Roman"/>
      <family val="1"/>
    </font>
    <font>
      <sz val="12"/>
      <color rgb="FFFFFF00"/>
      <name val="新細明體"/>
      <family val="1"/>
      <charset val="136"/>
    </font>
    <font>
      <b/>
      <sz val="12"/>
      <color indexed="8"/>
      <name val="新細明體"/>
      <family val="1"/>
      <charset val="136"/>
    </font>
    <font>
      <b/>
      <sz val="12"/>
      <color theme="1"/>
      <name val="新細明體"/>
      <family val="1"/>
      <charset val="136"/>
    </font>
    <font>
      <sz val="12"/>
      <color indexed="9"/>
      <name val="新細明體"/>
      <family val="1"/>
      <charset val="136"/>
    </font>
    <font>
      <sz val="11"/>
      <name val="Times New Roman"/>
      <family val="1"/>
    </font>
    <font>
      <sz val="12"/>
      <name val="Courier"/>
      <family val="3"/>
    </font>
    <font>
      <b/>
      <i/>
      <sz val="16"/>
      <name val="Helv"/>
      <family val="2"/>
    </font>
    <font>
      <sz val="10"/>
      <name val="Arial"/>
      <family val="2"/>
    </font>
    <font>
      <sz val="12"/>
      <color theme="1"/>
      <name val="新細明體"/>
      <family val="1"/>
      <charset val="136"/>
      <scheme val="minor"/>
    </font>
    <font>
      <sz val="12"/>
      <color indexed="60"/>
      <name val="新細明體"/>
      <family val="1"/>
      <charset val="136"/>
    </font>
    <font>
      <sz val="12"/>
      <color indexed="17"/>
      <name val="新細明體"/>
      <family val="1"/>
      <charset val="136"/>
    </font>
    <font>
      <b/>
      <sz val="12"/>
      <color indexed="52"/>
      <name val="新細明體"/>
      <family val="1"/>
      <charset val="136"/>
    </font>
    <font>
      <sz val="12"/>
      <color indexed="52"/>
      <name val="新細明體"/>
      <family val="1"/>
      <charset val="136"/>
    </font>
    <font>
      <u/>
      <sz val="9"/>
      <color indexed="12"/>
      <name val="新細明體"/>
      <family val="1"/>
      <charset val="136"/>
    </font>
    <font>
      <u/>
      <sz val="12"/>
      <color indexed="12"/>
      <name val="新細明體"/>
      <family val="1"/>
      <charset val="136"/>
    </font>
    <font>
      <i/>
      <sz val="12"/>
      <color indexed="23"/>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8"/>
      <color indexed="56"/>
      <name val="新細明體"/>
      <family val="1"/>
      <charset val="136"/>
    </font>
    <font>
      <sz val="10"/>
      <name val="Helv"/>
      <family val="2"/>
    </font>
    <font>
      <sz val="12"/>
      <color indexed="62"/>
      <name val="新細明體"/>
      <family val="1"/>
      <charset val="136"/>
    </font>
    <font>
      <b/>
      <sz val="12"/>
      <color indexed="63"/>
      <name val="新細明體"/>
      <family val="1"/>
      <charset val="136"/>
    </font>
    <font>
      <b/>
      <sz val="12"/>
      <color indexed="9"/>
      <name val="新細明體"/>
      <family val="1"/>
      <charset val="136"/>
    </font>
    <font>
      <sz val="12"/>
      <color indexed="20"/>
      <name val="新細明體"/>
      <family val="1"/>
      <charset val="136"/>
    </font>
    <font>
      <sz val="12"/>
      <color indexed="10"/>
      <name val="新細明體"/>
      <family val="1"/>
      <charset val="136"/>
    </font>
    <font>
      <b/>
      <sz val="16"/>
      <color theme="1"/>
      <name val="新細明體"/>
      <family val="1"/>
      <charset val="136"/>
      <scheme val="minor"/>
    </font>
    <font>
      <sz val="16"/>
      <color theme="1"/>
      <name val="新細明體"/>
      <family val="1"/>
      <charset val="136"/>
      <scheme val="minor"/>
    </font>
    <font>
      <sz val="14"/>
      <color theme="1"/>
      <name val="新細明體"/>
      <family val="1"/>
      <charset val="136"/>
      <scheme val="minor"/>
    </font>
    <font>
      <b/>
      <sz val="11"/>
      <color theme="1"/>
      <name val="新細明體"/>
      <family val="1"/>
      <charset val="136"/>
      <scheme val="minor"/>
    </font>
    <font>
      <sz val="12"/>
      <name val="新細明體"/>
      <family val="1"/>
      <charset val="136"/>
      <scheme val="minor"/>
    </font>
    <font>
      <sz val="12"/>
      <color indexed="8"/>
      <name val="新細明體"/>
      <family val="1"/>
      <charset val="136"/>
      <scheme val="minor"/>
    </font>
  </fonts>
  <fills count="29">
    <fill>
      <patternFill patternType="none"/>
    </fill>
    <fill>
      <patternFill patternType="gray125"/>
    </fill>
    <fill>
      <patternFill patternType="solid">
        <fgColor theme="0"/>
        <bgColor indexed="64"/>
      </patternFill>
    </fill>
    <fill>
      <patternFill patternType="solid">
        <fgColor rgb="FFFFCC66"/>
        <bgColor indexed="64"/>
      </patternFill>
    </fill>
    <fill>
      <patternFill patternType="solid">
        <fgColor indexed="4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bgColor indexed="64"/>
      </patternFill>
    </fill>
    <fill>
      <patternFill patternType="solid">
        <fgColor indexed="43"/>
      </patternFill>
    </fill>
    <fill>
      <patternFill patternType="solid">
        <fgColor indexed="22"/>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9" tint="0.39997558519241921"/>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s>
  <cellStyleXfs count="166">
    <xf numFmtId="0" fontId="0"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13" fillId="15"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38" fontId="14" fillId="0" borderId="0" applyBorder="0" applyAlignment="0"/>
    <xf numFmtId="177" fontId="15" fillId="19" borderId="2" applyNumberFormat="0" applyFont="0" applyFill="0" applyBorder="0">
      <alignment horizontal="center" vertical="center"/>
    </xf>
    <xf numFmtId="178" fontId="16" fillId="0" borderId="0"/>
    <xf numFmtId="0" fontId="17"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7" fillId="0" borderId="0"/>
    <xf numFmtId="0" fontId="2" fillId="0" borderId="0"/>
    <xf numFmtId="3" fontId="2" fillId="0" borderId="0">
      <alignment vertical="center"/>
    </xf>
    <xf numFmtId="0" fontId="2" fillId="0" borderId="0">
      <alignment vertical="center"/>
    </xf>
    <xf numFmtId="0" fontId="2" fillId="0" borderId="0">
      <alignment vertical="center"/>
    </xf>
    <xf numFmtId="0" fontId="2" fillId="0" borderId="0">
      <alignment vertical="center"/>
    </xf>
    <xf numFmtId="0" fontId="18" fillId="0" borderId="0">
      <alignment vertical="center"/>
    </xf>
    <xf numFmtId="3" fontId="2" fillId="0" borderId="0">
      <alignment vertical="center"/>
    </xf>
    <xf numFmtId="0" fontId="17"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8"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xf numFmtId="0" fontId="17" fillId="0" borderId="0"/>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alignment vertical="center"/>
    </xf>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alignment vertical="center"/>
    </xf>
    <xf numFmtId="43" fontId="18" fillId="0" borderId="0" applyFont="0" applyFill="0" applyBorder="0" applyAlignment="0" applyProtection="0">
      <alignment vertical="center"/>
    </xf>
    <xf numFmtId="41" fontId="7" fillId="0" borderId="0" applyFont="0" applyFill="0" applyBorder="0" applyAlignment="0" applyProtection="0">
      <alignment vertical="center"/>
    </xf>
    <xf numFmtId="0" fontId="2" fillId="0" borderId="0" applyNumberFormat="0" applyFill="0" applyBorder="0" applyAlignment="0" applyProtection="0"/>
    <xf numFmtId="0" fontId="2" fillId="0" borderId="0" applyNumberFormat="0" applyFill="0" applyBorder="0" applyAlignment="0" applyProtection="0"/>
    <xf numFmtId="0" fontId="19" fillId="20" borderId="0" applyNumberFormat="0" applyBorder="0" applyAlignment="0" applyProtection="0">
      <alignment vertical="center"/>
    </xf>
    <xf numFmtId="0" fontId="11" fillId="0" borderId="4" applyNumberFormat="0" applyFill="0" applyAlignment="0" applyProtection="0">
      <alignment vertical="center"/>
    </xf>
    <xf numFmtId="0" fontId="20" fillId="7" borderId="0" applyNumberFormat="0" applyBorder="0" applyAlignment="0" applyProtection="0">
      <alignment vertical="center"/>
    </xf>
    <xf numFmtId="9" fontId="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1" fillId="21" borderId="5" applyNumberFormat="0" applyAlignment="0" applyProtection="0">
      <alignment vertical="center"/>
    </xf>
    <xf numFmtId="44" fontId="2" fillId="0" borderId="0" applyFont="0" applyFill="0" applyBorder="0" applyAlignment="0" applyProtection="0">
      <alignment vertical="center"/>
    </xf>
    <xf numFmtId="42" fontId="9" fillId="0" borderId="0" applyFont="0" applyFill="0" applyBorder="0" applyAlignment="0" applyProtection="0"/>
    <xf numFmtId="0" fontId="22" fillId="0" borderId="6" applyNumberFormat="0" applyFill="0" applyAlignment="0" applyProtection="0">
      <alignment vertical="center"/>
    </xf>
    <xf numFmtId="0" fontId="7" fillId="22" borderId="7" applyNumberFormat="0" applyFont="0" applyAlignment="0" applyProtection="0">
      <alignment vertical="center"/>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5" fillId="0" borderId="0" applyNumberFormat="0" applyFill="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26"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31" fillId="10" borderId="5" applyNumberFormat="0" applyAlignment="0" applyProtection="0">
      <alignment vertical="center"/>
    </xf>
    <xf numFmtId="0" fontId="32" fillId="21" borderId="11" applyNumberFormat="0" applyAlignment="0" applyProtection="0">
      <alignment vertical="center"/>
    </xf>
    <xf numFmtId="0" fontId="33" fillId="27" borderId="12" applyNumberFormat="0" applyAlignment="0" applyProtection="0">
      <alignment vertical="center"/>
    </xf>
    <xf numFmtId="0" fontId="34" fillId="6" borderId="0" applyNumberFormat="0" applyBorder="0" applyAlignment="0" applyProtection="0">
      <alignment vertical="center"/>
    </xf>
    <xf numFmtId="0" fontId="35" fillId="0" borderId="0" applyNumberFormat="0" applyFill="0" applyBorder="0" applyAlignment="0" applyProtection="0">
      <alignment vertical="center"/>
    </xf>
    <xf numFmtId="0" fontId="1" fillId="0" borderId="0">
      <alignment vertical="center"/>
    </xf>
  </cellStyleXfs>
  <cellXfs count="195">
    <xf numFmtId="0" fontId="0" fillId="0" borderId="0" xfId="0"/>
    <xf numFmtId="0" fontId="6" fillId="0" borderId="0" xfId="0" applyFont="1" applyAlignment="1">
      <alignment wrapText="1"/>
    </xf>
    <xf numFmtId="0" fontId="0" fillId="0" borderId="0" xfId="0" applyFont="1" applyAlignment="1">
      <alignment wrapText="1"/>
    </xf>
    <xf numFmtId="0" fontId="7" fillId="0" borderId="0" xfId="1" applyFont="1" applyAlignment="1">
      <alignment wrapText="1"/>
    </xf>
    <xf numFmtId="0" fontId="7" fillId="0" borderId="0" xfId="1" applyFont="1" applyAlignment="1">
      <alignment horizontal="center" vertical="center" wrapText="1"/>
    </xf>
    <xf numFmtId="0" fontId="7" fillId="0" borderId="2" xfId="1" applyNumberFormat="1" applyFont="1" applyFill="1" applyBorder="1" applyAlignment="1">
      <alignment horizontal="center" vertical="center" wrapText="1"/>
    </xf>
    <xf numFmtId="176" fontId="7" fillId="0" borderId="2" xfId="1"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2" applyNumberFormat="1" applyFont="1" applyFill="1" applyBorder="1" applyAlignment="1">
      <alignment horizontal="center" vertical="top"/>
    </xf>
    <xf numFmtId="0" fontId="7" fillId="0" borderId="2" xfId="2" applyNumberFormat="1" applyFont="1" applyFill="1" applyBorder="1" applyAlignment="1">
      <alignment vertical="top" wrapText="1"/>
    </xf>
    <xf numFmtId="176" fontId="7" fillId="0" borderId="2" xfId="3" applyNumberFormat="1" applyFont="1" applyFill="1" applyBorder="1" applyAlignment="1">
      <alignment vertical="top"/>
    </xf>
    <xf numFmtId="0" fontId="7" fillId="0" borderId="2" xfId="2" applyFont="1" applyFill="1" applyBorder="1" applyAlignment="1">
      <alignment vertical="top" wrapText="1"/>
    </xf>
    <xf numFmtId="0" fontId="8" fillId="0" borderId="2" xfId="2" applyFont="1" applyFill="1" applyBorder="1" applyAlignment="1">
      <alignment vertical="top" wrapText="1"/>
    </xf>
    <xf numFmtId="0" fontId="7" fillId="0" borderId="2" xfId="4" applyNumberFormat="1" applyFont="1" applyFill="1" applyBorder="1" applyAlignment="1">
      <alignment horizontal="center" vertical="top"/>
    </xf>
    <xf numFmtId="0" fontId="7" fillId="0" borderId="2" xfId="5" applyNumberFormat="1" applyFont="1" applyFill="1" applyBorder="1" applyAlignment="1">
      <alignment vertical="top" wrapText="1"/>
    </xf>
    <xf numFmtId="0" fontId="7" fillId="0" borderId="0" xfId="1" applyFont="1" applyFill="1" applyAlignment="1">
      <alignment vertical="top"/>
    </xf>
    <xf numFmtId="0" fontId="10" fillId="0" borderId="2" xfId="2" applyNumberFormat="1" applyFont="1" applyFill="1" applyBorder="1" applyAlignment="1">
      <alignment horizontal="center" vertical="top"/>
    </xf>
    <xf numFmtId="0" fontId="7" fillId="0" borderId="2" xfId="2" applyNumberFormat="1" applyFont="1" applyBorder="1" applyAlignment="1">
      <alignment vertical="top" wrapText="1"/>
    </xf>
    <xf numFmtId="0" fontId="7" fillId="0" borderId="2" xfId="2" applyFont="1" applyBorder="1" applyAlignment="1">
      <alignment vertical="top" wrapText="1"/>
    </xf>
    <xf numFmtId="0" fontId="7" fillId="0" borderId="2" xfId="4" applyNumberFormat="1" applyFont="1" applyBorder="1" applyAlignment="1">
      <alignment vertical="top" wrapText="1"/>
    </xf>
    <xf numFmtId="0" fontId="7" fillId="0" borderId="2" xfId="4" applyNumberFormat="1" applyFont="1" applyBorder="1" applyAlignment="1">
      <alignment horizontal="center" vertical="top"/>
    </xf>
    <xf numFmtId="0" fontId="8" fillId="0" borderId="2" xfId="5" applyNumberFormat="1" applyFont="1" applyFill="1" applyBorder="1" applyAlignment="1">
      <alignment vertical="top" wrapText="1"/>
    </xf>
    <xf numFmtId="0" fontId="7" fillId="0" borderId="0" xfId="1" applyFont="1" applyAlignment="1">
      <alignment vertical="top"/>
    </xf>
    <xf numFmtId="0" fontId="10" fillId="0" borderId="2" xfId="2" applyNumberFormat="1" applyFont="1" applyBorder="1" applyAlignment="1">
      <alignment vertical="top" wrapText="1"/>
    </xf>
    <xf numFmtId="0" fontId="8" fillId="0" borderId="2" xfId="2" applyNumberFormat="1" applyFont="1" applyBorder="1" applyAlignment="1">
      <alignment vertical="top" wrapText="1"/>
    </xf>
    <xf numFmtId="0" fontId="7" fillId="0" borderId="2" xfId="4" applyNumberFormat="1" applyFont="1" applyFill="1" applyBorder="1" applyAlignment="1">
      <alignment vertical="top" wrapText="1"/>
    </xf>
    <xf numFmtId="0" fontId="7" fillId="0" borderId="2" xfId="5" applyNumberFormat="1" applyFont="1" applyFill="1" applyBorder="1" applyAlignment="1">
      <alignment horizontal="center" vertical="top"/>
    </xf>
    <xf numFmtId="0" fontId="2" fillId="2" borderId="2" xfId="0" applyFont="1" applyFill="1" applyBorder="1" applyAlignment="1">
      <alignment vertical="top" wrapText="1"/>
    </xf>
    <xf numFmtId="0" fontId="8" fillId="0" borderId="2" xfId="2" applyFont="1" applyBorder="1" applyAlignment="1">
      <alignment vertical="top" wrapText="1"/>
    </xf>
    <xf numFmtId="0" fontId="7" fillId="0" borderId="2" xfId="5" applyNumberFormat="1" applyFont="1" applyBorder="1" applyAlignment="1">
      <alignment vertical="top" wrapText="1"/>
    </xf>
    <xf numFmtId="0" fontId="7" fillId="3" borderId="2" xfId="6" applyNumberFormat="1" applyFont="1" applyFill="1" applyBorder="1" applyAlignment="1">
      <alignment horizontal="center" vertical="top"/>
    </xf>
    <xf numFmtId="0" fontId="7" fillId="3" borderId="2" xfId="3" applyNumberFormat="1" applyFont="1" applyFill="1" applyBorder="1" applyAlignment="1">
      <alignment vertical="top" wrapText="1"/>
    </xf>
    <xf numFmtId="0" fontId="7" fillId="3" borderId="2" xfId="6" applyNumberFormat="1" applyFont="1" applyFill="1" applyBorder="1" applyAlignment="1">
      <alignment vertical="top" wrapText="1"/>
    </xf>
    <xf numFmtId="176" fontId="7" fillId="3" borderId="2" xfId="6" applyNumberFormat="1" applyFont="1" applyFill="1" applyBorder="1" applyAlignment="1">
      <alignment vertical="top"/>
    </xf>
    <xf numFmtId="0" fontId="7" fillId="3" borderId="2" xfId="6" applyFont="1" applyFill="1" applyBorder="1" applyAlignment="1">
      <alignment vertical="top" wrapText="1"/>
    </xf>
    <xf numFmtId="0" fontId="8" fillId="3" borderId="2" xfId="6" applyFont="1" applyFill="1" applyBorder="1" applyAlignment="1">
      <alignment vertical="top" wrapText="1"/>
    </xf>
    <xf numFmtId="0" fontId="7" fillId="4" borderId="0" xfId="7" applyFont="1" applyFill="1" applyAlignment="1">
      <alignment vertical="top"/>
    </xf>
    <xf numFmtId="0" fontId="2" fillId="2" borderId="2" xfId="0" applyNumberFormat="1" applyFont="1" applyFill="1" applyBorder="1" applyAlignment="1">
      <alignment horizontal="center" vertical="top"/>
    </xf>
    <xf numFmtId="0" fontId="2" fillId="2" borderId="2" xfId="0" applyNumberFormat="1" applyFont="1" applyFill="1" applyBorder="1" applyAlignment="1">
      <alignment vertical="top" wrapText="1"/>
    </xf>
    <xf numFmtId="176" fontId="2" fillId="2" borderId="2" xfId="0" applyNumberFormat="1" applyFont="1" applyFill="1" applyBorder="1" applyAlignment="1">
      <alignment vertical="top"/>
    </xf>
    <xf numFmtId="176" fontId="2" fillId="0" borderId="2" xfId="0" applyNumberFormat="1" applyFont="1" applyFill="1" applyBorder="1" applyAlignment="1">
      <alignment vertical="top"/>
    </xf>
    <xf numFmtId="0" fontId="2" fillId="0" borderId="2" xfId="0" applyFont="1" applyFill="1" applyBorder="1" applyAlignment="1">
      <alignment vertical="top" wrapText="1"/>
    </xf>
    <xf numFmtId="0" fontId="0" fillId="2" borderId="2" xfId="0" applyFont="1" applyFill="1" applyBorder="1" applyAlignment="1">
      <alignment vertical="top" wrapText="1"/>
    </xf>
    <xf numFmtId="0" fontId="2" fillId="2" borderId="0" xfId="0" applyFont="1" applyFill="1" applyAlignment="1">
      <alignment vertical="top"/>
    </xf>
    <xf numFmtId="0" fontId="2" fillId="0" borderId="2" xfId="0" applyNumberFormat="1" applyFont="1" applyFill="1" applyBorder="1" applyAlignment="1">
      <alignment horizontal="center" vertical="top"/>
    </xf>
    <xf numFmtId="0" fontId="2" fillId="0" borderId="2" xfId="0" applyNumberFormat="1" applyFont="1" applyFill="1" applyBorder="1" applyAlignment="1">
      <alignment vertical="top" wrapText="1"/>
    </xf>
    <xf numFmtId="176" fontId="2" fillId="0" borderId="2" xfId="2" applyNumberFormat="1" applyFont="1" applyFill="1" applyBorder="1" applyAlignment="1">
      <alignment vertical="top"/>
    </xf>
    <xf numFmtId="0" fontId="2" fillId="0" borderId="2" xfId="2" applyNumberFormat="1" applyFont="1" applyFill="1" applyBorder="1" applyAlignment="1">
      <alignment horizontal="center" vertical="top"/>
    </xf>
    <xf numFmtId="0" fontId="2" fillId="0" borderId="0" xfId="0" applyFont="1" applyFill="1" applyAlignment="1">
      <alignment vertical="top"/>
    </xf>
    <xf numFmtId="0" fontId="0" fillId="0" borderId="2" xfId="0" applyNumberFormat="1" applyFont="1" applyFill="1" applyBorder="1" applyAlignment="1">
      <alignment vertical="top" wrapText="1"/>
    </xf>
    <xf numFmtId="0" fontId="7" fillId="4" borderId="0" xfId="1" applyFont="1" applyFill="1" applyAlignment="1">
      <alignment vertical="top"/>
    </xf>
    <xf numFmtId="0" fontId="10" fillId="0" borderId="2" xfId="0" applyNumberFormat="1" applyFont="1" applyFill="1" applyBorder="1" applyAlignment="1">
      <alignment horizontal="center" vertical="top"/>
    </xf>
    <xf numFmtId="0" fontId="0" fillId="2" borderId="2" xfId="0" applyNumberFormat="1" applyFont="1" applyFill="1" applyBorder="1" applyAlignment="1">
      <alignment vertical="top" wrapText="1"/>
    </xf>
    <xf numFmtId="0" fontId="8" fillId="0" borderId="2" xfId="2" applyNumberFormat="1" applyFont="1" applyFill="1" applyBorder="1" applyAlignment="1">
      <alignment vertical="top" wrapText="1"/>
    </xf>
    <xf numFmtId="0" fontId="11" fillId="3" borderId="2" xfId="6" applyNumberFormat="1" applyFont="1" applyFill="1" applyBorder="1" applyAlignment="1">
      <alignment horizontal="center" vertical="top"/>
    </xf>
    <xf numFmtId="0" fontId="11" fillId="3" borderId="2" xfId="3" applyNumberFormat="1" applyFont="1" applyFill="1" applyBorder="1" applyAlignment="1">
      <alignment vertical="top" wrapText="1"/>
    </xf>
    <xf numFmtId="0" fontId="11" fillId="3" borderId="2" xfId="6" applyNumberFormat="1" applyFont="1" applyFill="1" applyBorder="1" applyAlignment="1">
      <alignment vertical="top" wrapText="1"/>
    </xf>
    <xf numFmtId="176" fontId="11" fillId="3" borderId="2" xfId="6" applyNumberFormat="1" applyFont="1" applyFill="1" applyBorder="1" applyAlignment="1">
      <alignment vertical="top"/>
    </xf>
    <xf numFmtId="0" fontId="11" fillId="3" borderId="2" xfId="6" applyFont="1" applyFill="1" applyBorder="1" applyAlignment="1">
      <alignment vertical="top" wrapText="1"/>
    </xf>
    <xf numFmtId="0" fontId="12" fillId="3" borderId="2" xfId="6" applyFont="1" applyFill="1" applyBorder="1" applyAlignment="1">
      <alignment vertical="top" wrapText="1"/>
    </xf>
    <xf numFmtId="0" fontId="11" fillId="4" borderId="0" xfId="1" applyFont="1" applyFill="1" applyAlignment="1">
      <alignment vertical="top"/>
    </xf>
    <xf numFmtId="0" fontId="7" fillId="0" borderId="2" xfId="5" applyNumberFormat="1" applyFont="1" applyBorder="1" applyAlignment="1">
      <alignment horizontal="center" vertical="top"/>
    </xf>
    <xf numFmtId="0" fontId="7" fillId="0" borderId="2" xfId="1" applyNumberFormat="1" applyFont="1" applyBorder="1" applyAlignment="1">
      <alignment vertical="top" wrapText="1"/>
    </xf>
    <xf numFmtId="0" fontId="7" fillId="0" borderId="2" xfId="2" applyNumberFormat="1" applyFont="1" applyBorder="1" applyAlignment="1">
      <alignment horizontal="center" vertical="top"/>
    </xf>
    <xf numFmtId="0" fontId="12" fillId="3" borderId="2" xfId="3" applyNumberFormat="1" applyFont="1" applyFill="1" applyBorder="1" applyAlignment="1">
      <alignment vertical="top" wrapText="1"/>
    </xf>
    <xf numFmtId="0" fontId="12" fillId="3" borderId="2" xfId="6" applyNumberFormat="1" applyFont="1" applyFill="1" applyBorder="1" applyAlignment="1">
      <alignment vertical="top" wrapText="1"/>
    </xf>
    <xf numFmtId="176" fontId="12" fillId="3" borderId="2" xfId="6" applyNumberFormat="1" applyFont="1" applyFill="1" applyBorder="1" applyAlignment="1">
      <alignment vertical="top"/>
    </xf>
    <xf numFmtId="0" fontId="12" fillId="3" borderId="2" xfId="6" applyNumberFormat="1" applyFont="1" applyFill="1" applyBorder="1" applyAlignment="1">
      <alignment horizontal="center" vertical="top"/>
    </xf>
    <xf numFmtId="0" fontId="12" fillId="4" borderId="0" xfId="7" applyFont="1" applyFill="1" applyAlignment="1">
      <alignment vertical="top"/>
    </xf>
    <xf numFmtId="0" fontId="8" fillId="0" borderId="2" xfId="0" applyNumberFormat="1" applyFont="1" applyBorder="1" applyAlignment="1">
      <alignment horizontal="center" vertical="top"/>
    </xf>
    <xf numFmtId="0" fontId="8" fillId="0" borderId="2" xfId="0" applyNumberFormat="1" applyFont="1" applyFill="1" applyBorder="1" applyAlignment="1">
      <alignment vertical="top" wrapText="1"/>
    </xf>
    <xf numFmtId="176" fontId="8" fillId="0" borderId="2" xfId="0" applyNumberFormat="1" applyFont="1" applyBorder="1" applyAlignment="1">
      <alignment vertical="top"/>
    </xf>
    <xf numFmtId="0" fontId="8" fillId="0" borderId="2" xfId="0" applyFont="1" applyFill="1" applyBorder="1" applyAlignment="1">
      <alignment vertical="top" wrapText="1"/>
    </xf>
    <xf numFmtId="0" fontId="8" fillId="0" borderId="2" xfId="0" applyNumberFormat="1" applyFont="1" applyFill="1" applyBorder="1" applyAlignment="1">
      <alignment horizontal="center" vertical="top"/>
    </xf>
    <xf numFmtId="0" fontId="8" fillId="0" borderId="0" xfId="0" applyFont="1" applyAlignment="1">
      <alignment vertical="top"/>
    </xf>
    <xf numFmtId="3" fontId="8" fillId="0" borderId="2" xfId="6" applyNumberFormat="1" applyFont="1" applyFill="1" applyBorder="1" applyAlignment="1">
      <alignment vertical="top" wrapText="1"/>
    </xf>
    <xf numFmtId="0" fontId="8" fillId="3" borderId="2" xfId="6" applyNumberFormat="1" applyFont="1" applyFill="1" applyBorder="1" applyAlignment="1">
      <alignment vertical="top" wrapText="1"/>
    </xf>
    <xf numFmtId="176" fontId="8" fillId="3" borderId="2" xfId="6" applyNumberFormat="1" applyFont="1" applyFill="1" applyBorder="1" applyAlignment="1">
      <alignment vertical="top"/>
    </xf>
    <xf numFmtId="3" fontId="8" fillId="3" borderId="2" xfId="6" applyNumberFormat="1" applyFont="1" applyFill="1" applyBorder="1" applyAlignment="1">
      <alignment vertical="top" wrapText="1"/>
    </xf>
    <xf numFmtId="0" fontId="8" fillId="3" borderId="2" xfId="6" applyNumberFormat="1" applyFont="1" applyFill="1" applyBorder="1" applyAlignment="1">
      <alignment horizontal="center" vertical="top"/>
    </xf>
    <xf numFmtId="0" fontId="8" fillId="4" borderId="0" xfId="1" applyFont="1" applyFill="1" applyAlignment="1">
      <alignment vertical="top"/>
    </xf>
    <xf numFmtId="0" fontId="8" fillId="0" borderId="0" xfId="1" applyFont="1" applyAlignment="1">
      <alignment vertical="top"/>
    </xf>
    <xf numFmtId="0" fontId="7" fillId="0" borderId="0" xfId="1" applyNumberFormat="1" applyFont="1" applyAlignment="1">
      <alignment wrapText="1"/>
    </xf>
    <xf numFmtId="176" fontId="7" fillId="0" borderId="0" xfId="1" applyNumberFormat="1" applyFont="1" applyAlignment="1">
      <alignment vertical="top"/>
    </xf>
    <xf numFmtId="0" fontId="7" fillId="0" borderId="0" xfId="1" applyFont="1" applyAlignment="1">
      <alignment vertical="top" wrapText="1"/>
    </xf>
    <xf numFmtId="0" fontId="8" fillId="0" borderId="0" xfId="1" applyFont="1" applyAlignment="1">
      <alignment vertical="top" wrapText="1"/>
    </xf>
    <xf numFmtId="0" fontId="7" fillId="0" borderId="0" xfId="1" applyNumberFormat="1" applyFont="1" applyAlignment="1">
      <alignment vertical="top" wrapText="1"/>
    </xf>
    <xf numFmtId="0" fontId="7" fillId="0" borderId="0" xfId="1" applyNumberFormat="1" applyFont="1" applyAlignment="1">
      <alignment vertical="top"/>
    </xf>
    <xf numFmtId="0" fontId="0" fillId="0" borderId="0" xfId="0" applyNumberFormat="1" applyFont="1" applyAlignment="1">
      <alignment wrapText="1"/>
    </xf>
    <xf numFmtId="176" fontId="0" fillId="0" borderId="0" xfId="0" applyNumberFormat="1" applyFont="1" applyAlignment="1"/>
    <xf numFmtId="0" fontId="0" fillId="0" borderId="0" xfId="0" applyNumberFormat="1" applyFont="1" applyAlignment="1"/>
    <xf numFmtId="0" fontId="18" fillId="0" borderId="2" xfId="0" applyNumberFormat="1" applyFont="1" applyFill="1" applyBorder="1" applyAlignment="1">
      <alignment horizontal="center" vertical="center" wrapText="1"/>
    </xf>
    <xf numFmtId="0" fontId="18" fillId="0" borderId="2" xfId="126" applyNumberFormat="1" applyFont="1" applyBorder="1" applyAlignment="1">
      <alignment horizontal="center" vertical="center" wrapText="1"/>
    </xf>
    <xf numFmtId="0" fontId="18" fillId="0" borderId="2" xfId="0" applyNumberFormat="1" applyFont="1" applyBorder="1" applyAlignment="1">
      <alignment vertical="top" wrapText="1"/>
    </xf>
    <xf numFmtId="0" fontId="18" fillId="0" borderId="2" xfId="0" applyNumberFormat="1" applyFont="1" applyFill="1" applyBorder="1" applyAlignment="1">
      <alignment vertical="top"/>
    </xf>
    <xf numFmtId="0" fontId="18" fillId="0" borderId="2" xfId="0" applyNumberFormat="1" applyFont="1" applyFill="1" applyBorder="1" applyAlignment="1">
      <alignment vertical="top" wrapText="1"/>
    </xf>
    <xf numFmtId="0" fontId="18" fillId="28" borderId="2" xfId="7" applyNumberFormat="1" applyFont="1" applyFill="1" applyBorder="1" applyAlignment="1">
      <alignment vertical="top"/>
    </xf>
    <xf numFmtId="0" fontId="18" fillId="28" borderId="2" xfId="3" applyNumberFormat="1" applyFont="1" applyFill="1" applyBorder="1" applyAlignment="1">
      <alignment vertical="top" wrapText="1"/>
    </xf>
    <xf numFmtId="0" fontId="18" fillId="28" borderId="2" xfId="5" applyNumberFormat="1" applyFont="1" applyFill="1" applyBorder="1" applyAlignment="1">
      <alignment vertical="top"/>
    </xf>
    <xf numFmtId="179" fontId="18" fillId="28" borderId="2" xfId="3" applyNumberFormat="1" applyFont="1" applyFill="1" applyBorder="1" applyAlignment="1">
      <alignment horizontal="center" vertical="top"/>
    </xf>
    <xf numFmtId="0" fontId="18" fillId="28" borderId="2" xfId="5" applyNumberFormat="1" applyFont="1" applyFill="1" applyBorder="1" applyAlignment="1">
      <alignment vertical="top" wrapText="1"/>
    </xf>
    <xf numFmtId="0" fontId="18" fillId="0" borderId="2" xfId="165" applyNumberFormat="1" applyFont="1" applyFill="1" applyBorder="1" applyAlignment="1">
      <alignment vertical="top"/>
    </xf>
    <xf numFmtId="0" fontId="18" fillId="0" borderId="2" xfId="165" applyNumberFormat="1" applyFont="1" applyFill="1" applyBorder="1" applyAlignment="1">
      <alignment vertical="top" wrapText="1"/>
    </xf>
    <xf numFmtId="0" fontId="18" fillId="0" borderId="2" xfId="100" applyNumberFormat="1" applyFont="1" applyFill="1" applyBorder="1" applyAlignment="1">
      <alignment vertical="top"/>
    </xf>
    <xf numFmtId="0" fontId="18" fillId="0" borderId="2" xfId="100" applyNumberFormat="1" applyFont="1" applyFill="1" applyBorder="1" applyAlignment="1">
      <alignment vertical="top" wrapText="1"/>
    </xf>
    <xf numFmtId="179" fontId="18" fillId="0" borderId="2" xfId="100" applyNumberFormat="1" applyFont="1" applyFill="1" applyBorder="1" applyAlignment="1">
      <alignment horizontal="center" vertical="top"/>
    </xf>
    <xf numFmtId="0" fontId="18" fillId="0" borderId="2" xfId="0" applyNumberFormat="1" applyFont="1" applyFill="1" applyBorder="1" applyAlignment="1" applyProtection="1">
      <alignment vertical="top" wrapText="1"/>
      <protection locked="0"/>
    </xf>
    <xf numFmtId="0" fontId="0" fillId="0" borderId="2" xfId="0" applyFont="1" applyFill="1" applyBorder="1" applyAlignment="1">
      <alignment vertical="top" wrapText="1"/>
    </xf>
    <xf numFmtId="0" fontId="0" fillId="0" borderId="2" xfId="2" applyNumberFormat="1" applyFont="1" applyBorder="1" applyAlignment="1">
      <alignment vertical="top" wrapText="1"/>
    </xf>
    <xf numFmtId="0" fontId="40" fillId="0" borderId="2" xfId="0" applyFont="1" applyFill="1" applyBorder="1" applyAlignment="1">
      <alignment horizontal="left" vertical="center" wrapText="1"/>
    </xf>
    <xf numFmtId="0" fontId="40" fillId="0" borderId="2" xfId="0" applyFont="1" applyFill="1" applyBorder="1" applyAlignment="1">
      <alignment horizontal="left" vertical="top" wrapText="1"/>
    </xf>
    <xf numFmtId="0" fontId="40" fillId="0" borderId="2" xfId="0" applyFont="1" applyFill="1" applyBorder="1" applyAlignment="1">
      <alignment horizontal="left" vertical="top"/>
    </xf>
    <xf numFmtId="0" fontId="40" fillId="0" borderId="2" xfId="2" applyFont="1" applyFill="1" applyBorder="1" applyAlignment="1">
      <alignment horizontal="left" vertical="top" wrapText="1"/>
    </xf>
    <xf numFmtId="0" fontId="40" fillId="0" borderId="2" xfId="0" applyFont="1" applyFill="1" applyBorder="1" applyAlignment="1">
      <alignment horizontal="center" vertical="top"/>
    </xf>
    <xf numFmtId="0" fontId="41" fillId="0" borderId="2" xfId="5" applyNumberFormat="1" applyFont="1" applyFill="1" applyBorder="1" applyAlignment="1">
      <alignment vertical="top" wrapText="1"/>
    </xf>
    <xf numFmtId="0" fontId="7" fillId="0" borderId="2" xfId="1" applyFont="1" applyFill="1" applyBorder="1" applyAlignment="1">
      <alignment vertical="top"/>
    </xf>
    <xf numFmtId="0" fontId="7" fillId="0" borderId="2" xfId="6" applyNumberFormat="1" applyFont="1" applyFill="1" applyBorder="1" applyAlignment="1">
      <alignment horizontal="center" vertical="top"/>
    </xf>
    <xf numFmtId="0" fontId="8" fillId="0" borderId="2" xfId="6" applyNumberFormat="1" applyFont="1" applyFill="1" applyBorder="1" applyAlignment="1">
      <alignment vertical="top" wrapText="1"/>
    </xf>
    <xf numFmtId="176" fontId="8" fillId="0" borderId="2" xfId="6" applyNumberFormat="1" applyFont="1" applyFill="1" applyBorder="1" applyAlignment="1">
      <alignment vertical="top"/>
    </xf>
    <xf numFmtId="0" fontId="8" fillId="0" borderId="2" xfId="6" applyFont="1" applyFill="1" applyBorder="1" applyAlignment="1">
      <alignment vertical="top" wrapText="1"/>
    </xf>
    <xf numFmtId="0" fontId="8" fillId="0" borderId="2" xfId="6" applyNumberFormat="1" applyFont="1" applyFill="1" applyBorder="1" applyAlignment="1">
      <alignment horizontal="center" vertical="top"/>
    </xf>
    <xf numFmtId="0" fontId="8" fillId="0" borderId="0" xfId="1" applyFont="1" applyFill="1" applyAlignment="1">
      <alignment vertical="top"/>
    </xf>
    <xf numFmtId="0" fontId="18" fillId="0" borderId="2" xfId="6" applyNumberFormat="1" applyFont="1" applyFill="1" applyBorder="1" applyAlignment="1">
      <alignment horizontal="center" vertical="top"/>
    </xf>
    <xf numFmtId="0" fontId="7" fillId="0" borderId="2" xfId="1" applyFont="1" applyBorder="1" applyAlignment="1">
      <alignment vertical="top"/>
    </xf>
    <xf numFmtId="0" fontId="41" fillId="0" borderId="14" xfId="112" applyFont="1" applyFill="1" applyBorder="1" applyAlignment="1">
      <alignment horizontal="center" vertical="top" wrapText="1"/>
    </xf>
    <xf numFmtId="176" fontId="8" fillId="0" borderId="2" xfId="0" applyNumberFormat="1" applyFont="1" applyFill="1" applyBorder="1" applyAlignment="1">
      <alignment vertical="top"/>
    </xf>
    <xf numFmtId="0" fontId="8" fillId="0" borderId="0" xfId="0" applyFont="1" applyFill="1" applyAlignment="1">
      <alignment vertical="top"/>
    </xf>
    <xf numFmtId="0" fontId="7" fillId="0" borderId="2" xfId="1" applyFont="1" applyBorder="1" applyAlignment="1">
      <alignment vertical="top" wrapText="1"/>
    </xf>
    <xf numFmtId="0" fontId="18" fillId="0" borderId="2" xfId="0" applyNumberFormat="1" applyFont="1" applyBorder="1" applyAlignment="1">
      <alignment horizontal="center" vertical="center" wrapText="1"/>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179" fontId="18" fillId="28" borderId="2" xfId="126" applyNumberFormat="1" applyFont="1" applyFill="1" applyBorder="1" applyAlignment="1">
      <alignment horizontal="right" vertical="top"/>
    </xf>
    <xf numFmtId="179" fontId="18" fillId="28" borderId="2" xfId="3" applyNumberFormat="1" applyFont="1" applyFill="1" applyBorder="1" applyAlignment="1">
      <alignment horizontal="right" vertical="top"/>
    </xf>
    <xf numFmtId="179" fontId="18" fillId="0" borderId="2" xfId="0" applyNumberFormat="1" applyFont="1" applyFill="1" applyBorder="1" applyAlignment="1">
      <alignment horizontal="right" vertical="top"/>
    </xf>
    <xf numFmtId="179" fontId="18" fillId="0" borderId="2" xfId="126" applyNumberFormat="1" applyFont="1" applyFill="1" applyBorder="1" applyAlignment="1">
      <alignment horizontal="right" vertical="top"/>
    </xf>
    <xf numFmtId="179" fontId="18" fillId="0" borderId="2" xfId="100" applyNumberFormat="1" applyFont="1" applyFill="1" applyBorder="1" applyAlignment="1">
      <alignment horizontal="right" vertical="top"/>
    </xf>
    <xf numFmtId="0" fontId="0" fillId="0" borderId="0" xfId="0" applyAlignment="1">
      <alignment horizontal="center" vertical="top"/>
    </xf>
    <xf numFmtId="0" fontId="18" fillId="0" borderId="2" xfId="7" applyNumberFormat="1" applyFont="1" applyFill="1" applyBorder="1" applyAlignment="1">
      <alignment vertical="top"/>
    </xf>
    <xf numFmtId="0" fontId="18" fillId="0" borderId="2" xfId="3" applyNumberFormat="1" applyFont="1" applyFill="1" applyBorder="1" applyAlignment="1">
      <alignment vertical="top" wrapText="1"/>
    </xf>
    <xf numFmtId="179" fontId="18" fillId="0" borderId="2" xfId="3" applyNumberFormat="1" applyFont="1" applyFill="1" applyBorder="1" applyAlignment="1">
      <alignment horizontal="right" vertical="top"/>
    </xf>
    <xf numFmtId="0" fontId="18" fillId="0" borderId="2" xfId="5" applyNumberFormat="1" applyFont="1" applyFill="1" applyBorder="1" applyAlignment="1">
      <alignment vertical="top"/>
    </xf>
    <xf numFmtId="179" fontId="18" fillId="0" borderId="2" xfId="3" applyNumberFormat="1" applyFont="1" applyFill="1" applyBorder="1" applyAlignment="1">
      <alignment horizontal="center" vertical="top"/>
    </xf>
    <xf numFmtId="0" fontId="18" fillId="0" borderId="2" xfId="5" applyNumberFormat="1" applyFont="1" applyFill="1" applyBorder="1" applyAlignment="1">
      <alignment vertical="top" wrapText="1"/>
    </xf>
    <xf numFmtId="0" fontId="0" fillId="0" borderId="0" xfId="0" applyFill="1"/>
    <xf numFmtId="0" fontId="0" fillId="0" borderId="2" xfId="0" applyFill="1" applyBorder="1" applyAlignment="1">
      <alignment horizontal="center" vertical="top"/>
    </xf>
    <xf numFmtId="179" fontId="18" fillId="0" borderId="2" xfId="0" applyNumberFormat="1" applyFont="1" applyFill="1" applyBorder="1" applyAlignment="1">
      <alignment horizontal="center" vertical="top"/>
    </xf>
    <xf numFmtId="179" fontId="18" fillId="0" borderId="2" xfId="2" applyNumberFormat="1" applyFont="1" applyFill="1" applyBorder="1" applyAlignment="1">
      <alignment horizontal="right" vertical="top"/>
    </xf>
    <xf numFmtId="0" fontId="18" fillId="0" borderId="2" xfId="2" applyNumberFormat="1" applyFont="1" applyFill="1" applyBorder="1" applyAlignment="1">
      <alignment vertical="top" wrapText="1"/>
    </xf>
    <xf numFmtId="179" fontId="18" fillId="0" borderId="2" xfId="4" applyNumberFormat="1" applyFont="1" applyFill="1" applyBorder="1" applyAlignment="1">
      <alignment horizontal="center" vertical="top"/>
    </xf>
    <xf numFmtId="0" fontId="40" fillId="0" borderId="3" xfId="0" applyFont="1" applyFill="1" applyBorder="1" applyAlignment="1">
      <alignment horizontal="justify" vertical="top" wrapText="1"/>
    </xf>
    <xf numFmtId="0" fontId="40" fillId="0" borderId="1" xfId="0" applyFont="1" applyFill="1" applyBorder="1" applyAlignment="1">
      <alignment horizontal="left" vertical="top" wrapText="1"/>
    </xf>
    <xf numFmtId="0" fontId="40" fillId="0" borderId="3" xfId="0" applyFont="1" applyFill="1" applyBorder="1" applyAlignment="1">
      <alignment vertical="top" wrapText="1"/>
    </xf>
    <xf numFmtId="49" fontId="40" fillId="0" borderId="3" xfId="0" applyNumberFormat="1" applyFont="1" applyFill="1" applyBorder="1" applyAlignment="1">
      <alignment horizontal="left" vertical="top" wrapText="1"/>
    </xf>
    <xf numFmtId="0" fontId="40" fillId="0" borderId="3" xfId="0" applyFont="1" applyFill="1" applyBorder="1" applyAlignment="1">
      <alignment horizontal="left" vertical="top" wrapText="1"/>
    </xf>
    <xf numFmtId="180" fontId="40" fillId="0" borderId="3" xfId="0" applyNumberFormat="1" applyFont="1" applyFill="1" applyBorder="1" applyAlignment="1">
      <alignment horizontal="center" vertical="top" wrapText="1"/>
    </xf>
    <xf numFmtId="180" fontId="40" fillId="0" borderId="15" xfId="0" applyNumberFormat="1" applyFont="1" applyFill="1" applyBorder="1" applyAlignment="1">
      <alignment horizontal="center" vertical="top" wrapText="1"/>
    </xf>
    <xf numFmtId="0" fontId="40" fillId="0" borderId="3" xfId="0" applyFont="1" applyFill="1" applyBorder="1" applyAlignment="1">
      <alignment horizontal="center" vertical="top"/>
    </xf>
    <xf numFmtId="0" fontId="40" fillId="0" borderId="17" xfId="0" applyFont="1" applyFill="1" applyBorder="1" applyAlignment="1">
      <alignment vertical="top" wrapText="1"/>
    </xf>
    <xf numFmtId="179" fontId="18" fillId="0" borderId="2" xfId="122" applyNumberFormat="1" applyFont="1" applyFill="1" applyBorder="1" applyAlignment="1">
      <alignment horizontal="right" vertical="top"/>
    </xf>
    <xf numFmtId="0" fontId="40" fillId="0" borderId="2" xfId="0" applyNumberFormat="1" applyFont="1" applyFill="1" applyBorder="1" applyAlignment="1">
      <alignment vertical="top"/>
    </xf>
    <xf numFmtId="0" fontId="7" fillId="0" borderId="18" xfId="1" applyFont="1" applyFill="1" applyBorder="1" applyAlignment="1">
      <alignment vertical="top"/>
    </xf>
    <xf numFmtId="0" fontId="18" fillId="0" borderId="13" xfId="0" applyNumberFormat="1" applyFont="1" applyFill="1" applyBorder="1" applyAlignment="1">
      <alignment horizontal="right" vertical="top"/>
    </xf>
    <xf numFmtId="0" fontId="18" fillId="0" borderId="16" xfId="0" applyNumberFormat="1" applyFont="1" applyFill="1" applyBorder="1" applyAlignment="1">
      <alignment horizontal="right" vertical="top"/>
    </xf>
    <xf numFmtId="0" fontId="18" fillId="0" borderId="3" xfId="0" applyNumberFormat="1" applyFont="1" applyFill="1" applyBorder="1" applyAlignment="1">
      <alignment horizontal="right" vertical="top"/>
    </xf>
    <xf numFmtId="0" fontId="18" fillId="0" borderId="13" xfId="0" applyNumberFormat="1" applyFont="1" applyFill="1" applyBorder="1" applyAlignment="1">
      <alignment horizontal="left" vertical="top" wrapText="1"/>
    </xf>
    <xf numFmtId="0" fontId="18" fillId="0" borderId="16" xfId="0" applyNumberFormat="1" applyFont="1" applyFill="1" applyBorder="1" applyAlignment="1">
      <alignment horizontal="left" vertical="top" wrapText="1"/>
    </xf>
    <xf numFmtId="179" fontId="18" fillId="0" borderId="13" xfId="0" applyNumberFormat="1" applyFont="1" applyFill="1" applyBorder="1" applyAlignment="1">
      <alignment horizontal="right" vertical="top"/>
    </xf>
    <xf numFmtId="179" fontId="18" fillId="0" borderId="16" xfId="0" applyNumberFormat="1" applyFont="1" applyFill="1" applyBorder="1" applyAlignment="1">
      <alignment horizontal="right" vertical="top"/>
    </xf>
    <xf numFmtId="179" fontId="18" fillId="0" borderId="3" xfId="0" applyNumberFormat="1" applyFont="1" applyFill="1" applyBorder="1" applyAlignment="1">
      <alignment horizontal="right" vertical="top"/>
    </xf>
    <xf numFmtId="179" fontId="18" fillId="0" borderId="13" xfId="126" applyNumberFormat="1" applyFont="1" applyFill="1" applyBorder="1" applyAlignment="1">
      <alignment horizontal="right" vertical="top"/>
    </xf>
    <xf numFmtId="179" fontId="18" fillId="0" borderId="16" xfId="126" applyNumberFormat="1" applyFont="1" applyFill="1" applyBorder="1" applyAlignment="1">
      <alignment horizontal="right" vertical="top"/>
    </xf>
    <xf numFmtId="179" fontId="18" fillId="0" borderId="3" xfId="126" applyNumberFormat="1" applyFont="1" applyFill="1" applyBorder="1" applyAlignment="1">
      <alignment horizontal="right" vertical="top"/>
    </xf>
    <xf numFmtId="0" fontId="18" fillId="0" borderId="13" xfId="0" applyNumberFormat="1" applyFont="1" applyFill="1" applyBorder="1" applyAlignment="1">
      <alignment horizontal="center" vertical="top"/>
    </xf>
    <xf numFmtId="0" fontId="18" fillId="0" borderId="16" xfId="0" applyNumberFormat="1" applyFont="1" applyFill="1" applyBorder="1" applyAlignment="1">
      <alignment horizontal="center" vertical="top"/>
    </xf>
    <xf numFmtId="0" fontId="18" fillId="0" borderId="13" xfId="0" applyNumberFormat="1" applyFont="1" applyFill="1" applyBorder="1" applyAlignment="1">
      <alignment horizontal="center" vertical="top" wrapText="1"/>
    </xf>
    <xf numFmtId="0" fontId="18" fillId="0" borderId="16" xfId="0" applyNumberFormat="1" applyFont="1" applyFill="1" applyBorder="1" applyAlignment="1">
      <alignment horizontal="center" vertical="top" wrapText="1"/>
    </xf>
    <xf numFmtId="0" fontId="18" fillId="0" borderId="3" xfId="0" applyNumberFormat="1" applyFont="1" applyFill="1" applyBorder="1" applyAlignment="1">
      <alignment horizontal="left" vertical="top" wrapText="1"/>
    </xf>
    <xf numFmtId="0" fontId="36" fillId="0" borderId="0" xfId="0" applyNumberFormat="1" applyFont="1" applyAlignment="1">
      <alignment horizontal="center" vertical="center"/>
    </xf>
    <xf numFmtId="0" fontId="37" fillId="0" borderId="0" xfId="0" applyNumberFormat="1" applyFont="1" applyAlignment="1">
      <alignment horizontal="center" vertical="center"/>
    </xf>
    <xf numFmtId="0" fontId="38" fillId="0" borderId="0" xfId="0" applyNumberFormat="1" applyFont="1" applyAlignment="1">
      <alignment horizontal="center" vertical="center"/>
    </xf>
    <xf numFmtId="0" fontId="18" fillId="0" borderId="0" xfId="0" applyNumberFormat="1" applyFont="1" applyBorder="1" applyAlignment="1">
      <alignment horizontal="right" vertical="center"/>
    </xf>
    <xf numFmtId="0" fontId="18" fillId="0" borderId="2" xfId="0" applyNumberFormat="1" applyFont="1" applyBorder="1" applyAlignment="1">
      <alignment horizontal="center" vertical="center"/>
    </xf>
    <xf numFmtId="0" fontId="18" fillId="0" borderId="2" xfId="0" applyNumberFormat="1" applyFont="1" applyBorder="1" applyAlignment="1">
      <alignment horizontal="center" vertical="center" wrapText="1"/>
    </xf>
    <xf numFmtId="0" fontId="18" fillId="0" borderId="2" xfId="0" applyNumberFormat="1" applyFont="1" applyBorder="1" applyAlignment="1">
      <alignment vertical="top"/>
    </xf>
    <xf numFmtId="179" fontId="18" fillId="0" borderId="13" xfId="0" applyNumberFormat="1" applyFont="1" applyFill="1" applyBorder="1" applyAlignment="1">
      <alignment horizontal="center" vertical="top"/>
    </xf>
    <xf numFmtId="179" fontId="18" fillId="0" borderId="3" xfId="0" applyNumberFormat="1" applyFont="1" applyFill="1" applyBorder="1" applyAlignment="1">
      <alignment horizontal="center" vertical="top"/>
    </xf>
    <xf numFmtId="0" fontId="18" fillId="0" borderId="3" xfId="0" applyNumberFormat="1" applyFont="1" applyFill="1" applyBorder="1" applyAlignment="1">
      <alignment horizontal="center" vertical="top"/>
    </xf>
    <xf numFmtId="0" fontId="18" fillId="0" borderId="3" xfId="0" applyNumberFormat="1" applyFont="1" applyFill="1" applyBorder="1" applyAlignment="1">
      <alignment horizontal="center" vertical="top" wrapText="1"/>
    </xf>
    <xf numFmtId="0" fontId="7" fillId="0" borderId="2" xfId="1" applyNumberFormat="1" applyFont="1" applyBorder="1" applyAlignment="1">
      <alignment horizontal="center" vertical="top" wrapText="1"/>
    </xf>
    <xf numFmtId="0" fontId="7" fillId="0" borderId="2" xfId="1" applyNumberFormat="1" applyFont="1" applyBorder="1" applyAlignment="1">
      <alignment horizontal="center" vertical="center" wrapText="1"/>
    </xf>
    <xf numFmtId="0" fontId="3" fillId="0" borderId="0" xfId="0" applyFont="1" applyAlignment="1">
      <alignment horizontal="center" vertical="center" wrapText="1"/>
    </xf>
    <xf numFmtId="0" fontId="0" fillId="0" borderId="0" xfId="0" applyFont="1" applyBorder="1" applyAlignment="1">
      <alignment horizontal="center" vertical="center" wrapText="1"/>
    </xf>
    <xf numFmtId="0" fontId="7" fillId="0" borderId="1" xfId="1" applyFont="1" applyBorder="1" applyAlignment="1">
      <alignment horizontal="right" vertical="center" wrapText="1"/>
    </xf>
    <xf numFmtId="0" fontId="7" fillId="0" borderId="2" xfId="1" applyFont="1" applyBorder="1" applyAlignment="1">
      <alignment horizontal="center" vertical="center" wrapText="1"/>
    </xf>
    <xf numFmtId="0" fontId="8" fillId="0" borderId="2" xfId="1" applyFont="1" applyBorder="1" applyAlignment="1">
      <alignment horizontal="center" vertical="center" wrapText="1"/>
    </xf>
  </cellXfs>
  <cellStyles count="166">
    <cellStyle name="?" xfId="2"/>
    <cellStyle name="? 2" xfId="8"/>
    <cellStyle name="? 3" xfId="9"/>
    <cellStyle name="?_0114.刪減方案" xfId="10"/>
    <cellStyle name="?_0114.刪減方案_0119.99決算表格填送清單發文附表" xfId="11"/>
    <cellStyle name="?_0114.刪減方案_0119.99決算表格填送清單發文附表_100重大計畫1" xfId="12"/>
    <cellStyle name="?_0114.刪減方案_0119.99決算表格填送清單發文附表_100重大計畫1_100重大計畫1" xfId="13"/>
    <cellStyle name="?_0114.刪減方案_100重大計畫1" xfId="14"/>
    <cellStyle name="?_0114.刪減方案_100重大計畫1_100重大計畫1" xfId="15"/>
    <cellStyle name="?_0114.刪減方案_99決算表件-格式6" xfId="16"/>
    <cellStyle name="?_0114.刪減方案_99決算表件-格式6_100重大計畫1" xfId="17"/>
    <cellStyle name="?_0114.刪減方案_99決算表件-格式6_100重大計畫1_100重大計畫1" xfId="18"/>
    <cellStyle name="?_0114.刪減方案_99決算格式10_0119 (1)" xfId="19"/>
    <cellStyle name="?_0114.刪減方案_99決算格式10_0119 (1)_100重大計畫1" xfId="20"/>
    <cellStyle name="?_0114.刪減方案_99決算格式10_0119 (1)_100重大計畫1_100重大計畫1" xfId="21"/>
    <cellStyle name="?_0114.刪減方案_99決算格式5(請補充改善措施)_0120" xfId="22"/>
    <cellStyle name="?_0114.刪減方案_99決算格式5(請補充改善措施)_0120_100重大計畫1" xfId="23"/>
    <cellStyle name="?_0114.刪減方案_99決算格式5(請補充改善措施)_0120_100重大計畫1_100重大計畫1" xfId="24"/>
    <cellStyle name="?_0114.刪減方案_99決算格式6_技術處0127" xfId="25"/>
    <cellStyle name="?_0114.刪減方案_99決算格式6_技術處0127_100重大計畫1" xfId="26"/>
    <cellStyle name="?_0114.刪減方案_99決算格式6_技術處0127_100重大計畫1_100重大計畫1" xfId="27"/>
    <cellStyle name="?_0114.刪減方案_格式6請修正" xfId="28"/>
    <cellStyle name="?_0114.刪減方案_格式6請修正_100重大計畫1" xfId="29"/>
    <cellStyle name="?_0114.刪減方案_格式6請修正_100重大計畫1_100重大計畫1" xfId="30"/>
    <cellStyle name="?_0119.99決算表格填送清單發文附表" xfId="31"/>
    <cellStyle name="?_0119.99決算表格填送清單發文附表_100重大計畫1" xfId="32"/>
    <cellStyle name="?_0119.99決算表格填送清單發文附表_100重大計畫1_100重大計畫1" xfId="33"/>
    <cellStyle name="?_100年度教育訓練費決算報告表1010312" xfId="34"/>
    <cellStyle name="?_100重大計畫1" xfId="35"/>
    <cellStyle name="?_100重大計畫1_100重大計畫1" xfId="36"/>
    <cellStyle name="?_980805-99預算相關" xfId="37"/>
    <cellStyle name="?_980805-99預算相關_0119.99決算表格填送清單發文附表" xfId="38"/>
    <cellStyle name="?_980805-99預算相關_0119.99決算表格填送清單發文附表_100重大計畫1" xfId="39"/>
    <cellStyle name="?_980805-99預算相關_0119.99決算表格填送清單發文附表_100重大計畫1_100重大計畫1" xfId="40"/>
    <cellStyle name="?_980805-99預算相關_100重大計畫1" xfId="41"/>
    <cellStyle name="?_980805-99預算相關_100重大計畫1_100重大計畫1" xfId="42"/>
    <cellStyle name="?_980805-99預算相關_99決算表件-格式6" xfId="43"/>
    <cellStyle name="?_980805-99預算相關_99決算表件-格式6_100重大計畫1" xfId="44"/>
    <cellStyle name="?_980805-99預算相關_99決算表件-格式6_100重大計畫1_100重大計畫1" xfId="45"/>
    <cellStyle name="?_980805-99預算相關_99決算格式10_0119 (1)" xfId="46"/>
    <cellStyle name="?_980805-99預算相關_99決算格式10_0119 (1)_100重大計畫1" xfId="47"/>
    <cellStyle name="?_980805-99預算相關_99決算格式10_0119 (1)_100重大計畫1_100重大計畫1" xfId="48"/>
    <cellStyle name="?_980805-99預算相關_99決算格式5(請補充改善措施)_0120" xfId="49"/>
    <cellStyle name="?_980805-99預算相關_99決算格式5(請補充改善措施)_0120_100重大計畫1" xfId="50"/>
    <cellStyle name="?_980805-99預算相關_99決算格式5(請補充改善措施)_0120_100重大計畫1_100重大計畫1" xfId="51"/>
    <cellStyle name="?_980805-99預算相關_99決算格式6_技術處0127" xfId="52"/>
    <cellStyle name="?_980805-99預算相關_99決算格式6_技術處0127_100重大計畫1" xfId="53"/>
    <cellStyle name="?_980805-99預算相關_99決算格式6_技術處0127_100重大計畫1_100重大計畫1" xfId="54"/>
    <cellStyle name="?_980805-99預算相關_格式6請修正" xfId="55"/>
    <cellStyle name="?_980805-99預算相關_格式6請修正_100重大計畫1" xfId="56"/>
    <cellStyle name="?_980805-99預算相關_格式6請修正_100重大計畫1_100重大計畫1" xfId="57"/>
    <cellStyle name="?_99決算表件-格式6" xfId="58"/>
    <cellStyle name="?_99決算表件-格式6_100重大計畫1" xfId="59"/>
    <cellStyle name="?_99決算表件-格式6_100重大計畫1_100重大計畫1" xfId="60"/>
    <cellStyle name="?_99決算格式10_0119 (1)" xfId="61"/>
    <cellStyle name="?_99決算格式10_0119 (1)_100重大計畫1" xfId="62"/>
    <cellStyle name="?_99決算格式10_0119 (1)_100重大計畫1_100重大計畫1" xfId="63"/>
    <cellStyle name="?_99決算格式5(請補充改善措施)_0120" xfId="64"/>
    <cellStyle name="?_99決算格式5(請補充改善措施)_0120_100重大計畫1" xfId="65"/>
    <cellStyle name="?_99決算格式5(請補充改善措施)_0120_100重大計畫1_100重大計畫1" xfId="66"/>
    <cellStyle name="?_99決算格式6_技術處0127" xfId="67"/>
    <cellStyle name="?_99決算格式6_技術處0127_100重大計畫1" xfId="68"/>
    <cellStyle name="?_99決算格式6_技術處0127_100重大計畫1_100重大計畫1" xfId="69"/>
    <cellStyle name="?_格式6請修正" xfId="70"/>
    <cellStyle name="?_格式6請修正_100重大計畫1" xfId="71"/>
    <cellStyle name="?_格式6請修正_100重大計畫1_100重大計畫1" xfId="72"/>
    <cellStyle name="20% - 輔色1 2" xfId="73"/>
    <cellStyle name="20% - 輔色2 2" xfId="74"/>
    <cellStyle name="20% - 輔色3 2" xfId="75"/>
    <cellStyle name="20% - 輔色4 2" xfId="76"/>
    <cellStyle name="20% - 輔色5 2" xfId="77"/>
    <cellStyle name="20% - 輔色6 2" xfId="78"/>
    <cellStyle name="40% - 輔色1 2" xfId="79"/>
    <cellStyle name="40% - 輔色2 2" xfId="80"/>
    <cellStyle name="40% - 輔色3 2" xfId="81"/>
    <cellStyle name="40% - 輔色4 2" xfId="82"/>
    <cellStyle name="40% - 輔色5 2" xfId="83"/>
    <cellStyle name="40% - 輔色6 2" xfId="84"/>
    <cellStyle name="60% - 輔色1 2" xfId="85"/>
    <cellStyle name="60% - 輔色2 2" xfId="86"/>
    <cellStyle name="60% - 輔色3 2" xfId="87"/>
    <cellStyle name="60% - 輔色4 2" xfId="88"/>
    <cellStyle name="60% - 輔色5 2" xfId="89"/>
    <cellStyle name="60% - 輔色6 2" xfId="90"/>
    <cellStyle name="eng" xfId="91"/>
    <cellStyle name="lu" xfId="92"/>
    <cellStyle name="Normal - Style1" xfId="93"/>
    <cellStyle name="Normal_Basic Assumptions" xfId="94"/>
    <cellStyle name="一般" xfId="0" builtinId="0"/>
    <cellStyle name="一般 10" xfId="95"/>
    <cellStyle name="一般 11" xfId="96"/>
    <cellStyle name="一般 12" xfId="97"/>
    <cellStyle name="一般 13" xfId="98"/>
    <cellStyle name="一般 14" xfId="99"/>
    <cellStyle name="一般 2" xfId="100"/>
    <cellStyle name="一般 2 2" xfId="101"/>
    <cellStyle name="一般 2 3" xfId="102"/>
    <cellStyle name="一般 2 4" xfId="103"/>
    <cellStyle name="一般 2 5" xfId="104"/>
    <cellStyle name="一般 2 6" xfId="105"/>
    <cellStyle name="一般 2_0119.99決算表格填送清單發文附表" xfId="106"/>
    <cellStyle name="一般 3" xfId="107"/>
    <cellStyle name="一般 3 2" xfId="108"/>
    <cellStyle name="一般 3 2 2" xfId="109"/>
    <cellStyle name="一般 3 2 2 2" xfId="110"/>
    <cellStyle name="一般 3 2 2 3" xfId="165"/>
    <cellStyle name="一般 3 3" xfId="111"/>
    <cellStyle name="一般 3 4" xfId="112"/>
    <cellStyle name="一般 3_0119.99決算表格填送清單發文附表" xfId="113"/>
    <cellStyle name="一般 4" xfId="114"/>
    <cellStyle name="一般 4 2" xfId="115"/>
    <cellStyle name="一般 4_0119.99決算表格填送清單發文附表" xfId="116"/>
    <cellStyle name="一般 5" xfId="117"/>
    <cellStyle name="一般 6" xfId="118"/>
    <cellStyle name="一般 7" xfId="119"/>
    <cellStyle name="一般 8" xfId="120"/>
    <cellStyle name="一般 9" xfId="121"/>
    <cellStyle name="一般_100年度投資處決算-國外及大陸" xfId="4"/>
    <cellStyle name="一般_100年政風處決算表格" xfId="5"/>
    <cellStyle name="一般_100決算表格填送清單發文附表" xfId="1"/>
    <cellStyle name="一般_100礦務局委辦費等決算書用-會計處1010118" xfId="6"/>
    <cellStyle name="一般_法規會100決算大陸旅費101.1.2" xfId="7"/>
    <cellStyle name="一般_商業司出國旅費" xfId="3"/>
    <cellStyle name="千分位 2" xfId="122"/>
    <cellStyle name="千分位 2 2" xfId="123"/>
    <cellStyle name="千分位 2 3" xfId="124"/>
    <cellStyle name="千分位 3" xfId="125"/>
    <cellStyle name="千分位 3 2" xfId="126"/>
    <cellStyle name="千分位 4" xfId="127"/>
    <cellStyle name="千分位 4 2" xfId="128"/>
    <cellStyle name="千分位 5" xfId="129"/>
    <cellStyle name="千分位 7" xfId="130"/>
    <cellStyle name="千分位[0] 2" xfId="131"/>
    <cellStyle name="大綱列_1_95年預估研發成果收入950125" xfId="132"/>
    <cellStyle name="大綱欄_1_95年預估研發成果收入950125" xfId="133"/>
    <cellStyle name="中等 2" xfId="134"/>
    <cellStyle name="合計 2" xfId="135"/>
    <cellStyle name="好 2" xfId="136"/>
    <cellStyle name="百分比 2" xfId="137"/>
    <cellStyle name="百分比 2 2" xfId="138"/>
    <cellStyle name="百分比 3" xfId="139"/>
    <cellStyle name="計算方式 2" xfId="140"/>
    <cellStyle name="貨幣 2" xfId="141"/>
    <cellStyle name="貨幣[0]_Apply" xfId="142"/>
    <cellStyle name="連結的儲存格 2" xfId="143"/>
    <cellStyle name="備註 2" xfId="144"/>
    <cellStyle name="超連結 2" xfId="145"/>
    <cellStyle name="超連結 3" xfId="146"/>
    <cellStyle name="說明文字 2" xfId="147"/>
    <cellStyle name="輔色1 2" xfId="148"/>
    <cellStyle name="輔色2 2" xfId="149"/>
    <cellStyle name="輔色3 2" xfId="150"/>
    <cellStyle name="輔色4 2" xfId="151"/>
    <cellStyle name="輔色5 2" xfId="152"/>
    <cellStyle name="輔色6 2" xfId="153"/>
    <cellStyle name="標題 1 2" xfId="154"/>
    <cellStyle name="標題 2 2" xfId="155"/>
    <cellStyle name="標題 3 2" xfId="156"/>
    <cellStyle name="標題 4 2" xfId="157"/>
    <cellStyle name="標題 5" xfId="158"/>
    <cellStyle name="樣式 1" xfId="159"/>
    <cellStyle name="輸入 2" xfId="160"/>
    <cellStyle name="輸出 2" xfId="161"/>
    <cellStyle name="檢查儲存格 2" xfId="162"/>
    <cellStyle name="壞 2" xfId="163"/>
    <cellStyle name="警告文字 2" xfId="1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96</xdr:row>
      <xdr:rowOff>0</xdr:rowOff>
    </xdr:from>
    <xdr:ext cx="15240" cy="76200"/>
    <xdr:pic>
      <xdr:nvPicPr>
        <xdr:cNvPr id="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76200"/>
    <xdr:pic>
      <xdr:nvPicPr>
        <xdr:cNvPr id="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1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1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2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2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76200"/>
    <xdr:pic>
      <xdr:nvPicPr>
        <xdr:cNvPr id="3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76200"/>
    <xdr:pic>
      <xdr:nvPicPr>
        <xdr:cNvPr id="3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3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3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4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4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5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5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0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0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0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0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0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1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1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1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1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1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1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2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2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2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2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2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2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3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3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4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4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4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5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5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5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5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5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5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6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6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6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6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7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7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7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7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7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7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8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8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8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8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90"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1"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2"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3"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4"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15240" cy="406400"/>
    <xdr:pic>
      <xdr:nvPicPr>
        <xdr:cNvPr id="695"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15240"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96"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97"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98"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96</xdr:row>
      <xdr:rowOff>0</xdr:rowOff>
    </xdr:from>
    <xdr:ext cx="7620" cy="7620"/>
    <xdr:pic>
      <xdr:nvPicPr>
        <xdr:cNvPr id="699" name="Picture 13" descr="ecblank"/>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57561480"/>
          <a:ext cx="7620" cy="7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11</xdr:row>
      <xdr:rowOff>0</xdr:rowOff>
    </xdr:from>
    <xdr:ext cx="9525" cy="9525"/>
    <xdr:pic>
      <xdr:nvPicPr>
        <xdr:cNvPr id="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1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2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3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550164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4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5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6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7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4"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5"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6"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7"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8"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89"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0"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1"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2"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oneCellAnchor>
    <xdr:from>
      <xdr:col>6</xdr:col>
      <xdr:colOff>0</xdr:colOff>
      <xdr:row>11</xdr:row>
      <xdr:rowOff>0</xdr:rowOff>
    </xdr:from>
    <xdr:ext cx="9525" cy="9525"/>
    <xdr:pic>
      <xdr:nvPicPr>
        <xdr:cNvPr id="93" name="Picture 13" descr="ecblank"/>
        <xdr:cNvPicPr>
          <a:picLocks noChangeAspect="1" noChangeArrowheads="1"/>
        </xdr:cNvPicPr>
      </xdr:nvPicPr>
      <xdr:blipFill>
        <a:blip xmlns:r="http://schemas.openxmlformats.org/officeDocument/2006/relationships" r:embed="rId1"/>
        <a:srcRect/>
        <a:stretch>
          <a:fillRect/>
        </a:stretch>
      </xdr:blipFill>
      <xdr:spPr bwMode="auto">
        <a:xfrm>
          <a:off x="4168140" y="6118860"/>
          <a:ext cx="9525" cy="9525"/>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1"/>
  <sheetViews>
    <sheetView tabSelected="1" view="pageBreakPreview" topLeftCell="A181" zoomScale="80" zoomScaleNormal="60" zoomScaleSheetLayoutView="80" workbookViewId="0">
      <selection activeCell="L191" sqref="L191"/>
    </sheetView>
  </sheetViews>
  <sheetFormatPr defaultRowHeight="16.2" x14ac:dyDescent="0.3"/>
  <cols>
    <col min="1" max="1" width="5" customWidth="1"/>
    <col min="2" max="2" width="14.109375" customWidth="1"/>
    <col min="3" max="3" width="7.44140625" customWidth="1"/>
    <col min="4" max="4" width="11.21875" customWidth="1"/>
    <col min="5" max="5" width="12.5546875" customWidth="1"/>
    <col min="6" max="6" width="7.77734375" customWidth="1"/>
    <col min="7" max="7" width="27.6640625" customWidth="1"/>
    <col min="8" max="8" width="10.33203125" customWidth="1"/>
    <col min="9" max="9" width="9.88671875" customWidth="1"/>
    <col min="10" max="10" width="9.77734375" customWidth="1"/>
    <col min="11" max="11" width="21.109375" customWidth="1"/>
    <col min="12" max="12" width="21.33203125" customWidth="1"/>
    <col min="13" max="15" width="4.88671875" customWidth="1"/>
    <col min="16" max="19" width="5" customWidth="1"/>
    <col min="20" max="20" width="16.33203125" customWidth="1"/>
  </cols>
  <sheetData>
    <row r="1" spans="1:20" ht="22.2" x14ac:dyDescent="0.3">
      <c r="A1" s="177" t="s">
        <v>56</v>
      </c>
      <c r="B1" s="178"/>
      <c r="C1" s="178"/>
      <c r="D1" s="178"/>
      <c r="E1" s="178"/>
      <c r="F1" s="178"/>
      <c r="G1" s="178"/>
      <c r="H1" s="178"/>
      <c r="I1" s="178"/>
      <c r="J1" s="178"/>
      <c r="K1" s="178"/>
      <c r="L1" s="178"/>
      <c r="M1" s="178"/>
      <c r="N1" s="178"/>
      <c r="O1" s="178"/>
      <c r="P1" s="178"/>
      <c r="Q1" s="178"/>
      <c r="R1" s="178"/>
      <c r="S1" s="178"/>
      <c r="T1" s="178"/>
    </row>
    <row r="2" spans="1:20" ht="22.2" x14ac:dyDescent="0.3">
      <c r="A2" s="177" t="s">
        <v>57</v>
      </c>
      <c r="B2" s="178"/>
      <c r="C2" s="178"/>
      <c r="D2" s="178"/>
      <c r="E2" s="178"/>
      <c r="F2" s="178"/>
      <c r="G2" s="178"/>
      <c r="H2" s="178"/>
      <c r="I2" s="178"/>
      <c r="J2" s="178"/>
      <c r="K2" s="178"/>
      <c r="L2" s="178"/>
      <c r="M2" s="178"/>
      <c r="N2" s="178"/>
      <c r="O2" s="178"/>
      <c r="P2" s="178"/>
      <c r="Q2" s="178"/>
      <c r="R2" s="178"/>
      <c r="S2" s="178"/>
      <c r="T2" s="178"/>
    </row>
    <row r="3" spans="1:20" ht="19.8" x14ac:dyDescent="0.3">
      <c r="A3" s="179" t="s">
        <v>129</v>
      </c>
      <c r="B3" s="179"/>
      <c r="C3" s="179"/>
      <c r="D3" s="179"/>
      <c r="E3" s="179"/>
      <c r="F3" s="179"/>
      <c r="G3" s="179"/>
      <c r="H3" s="179"/>
      <c r="I3" s="179"/>
      <c r="J3" s="179"/>
      <c r="K3" s="179"/>
      <c r="L3" s="179"/>
      <c r="M3" s="179"/>
      <c r="N3" s="179"/>
      <c r="O3" s="179"/>
      <c r="P3" s="179"/>
      <c r="Q3" s="179"/>
      <c r="R3" s="179"/>
      <c r="S3" s="179"/>
      <c r="T3" s="179"/>
    </row>
    <row r="4" spans="1:20" x14ac:dyDescent="0.3">
      <c r="A4" s="180" t="s">
        <v>58</v>
      </c>
      <c r="B4" s="180"/>
      <c r="C4" s="180"/>
      <c r="D4" s="180"/>
      <c r="E4" s="180"/>
      <c r="F4" s="180"/>
      <c r="G4" s="180"/>
      <c r="H4" s="180"/>
      <c r="I4" s="180"/>
      <c r="J4" s="180"/>
      <c r="K4" s="180"/>
      <c r="L4" s="180"/>
      <c r="M4" s="180"/>
      <c r="N4" s="180"/>
      <c r="O4" s="180"/>
      <c r="P4" s="180"/>
      <c r="Q4" s="180"/>
      <c r="R4" s="180"/>
      <c r="S4" s="180"/>
      <c r="T4" s="180"/>
    </row>
    <row r="5" spans="1:20" x14ac:dyDescent="0.3">
      <c r="A5" s="181" t="s">
        <v>2</v>
      </c>
      <c r="B5" s="181"/>
      <c r="C5" s="181"/>
      <c r="D5" s="181"/>
      <c r="E5" s="181"/>
      <c r="F5" s="182" t="s">
        <v>59</v>
      </c>
      <c r="G5" s="182" t="s">
        <v>60</v>
      </c>
      <c r="H5" s="182" t="s">
        <v>61</v>
      </c>
      <c r="I5" s="181" t="s">
        <v>62</v>
      </c>
      <c r="J5" s="181"/>
      <c r="K5" s="181" t="s">
        <v>63</v>
      </c>
      <c r="L5" s="181"/>
      <c r="M5" s="183" t="s">
        <v>6</v>
      </c>
      <c r="N5" s="183"/>
      <c r="O5" s="183"/>
      <c r="P5" s="183" t="s">
        <v>7</v>
      </c>
      <c r="Q5" s="183"/>
      <c r="R5" s="183"/>
      <c r="S5" s="183"/>
      <c r="T5" s="182" t="s">
        <v>64</v>
      </c>
    </row>
    <row r="6" spans="1:20" ht="81" x14ac:dyDescent="0.3">
      <c r="A6" s="128" t="s">
        <v>65</v>
      </c>
      <c r="B6" s="128" t="s">
        <v>66</v>
      </c>
      <c r="C6" s="91" t="s">
        <v>67</v>
      </c>
      <c r="D6" s="92" t="s">
        <v>68</v>
      </c>
      <c r="E6" s="92" t="s">
        <v>69</v>
      </c>
      <c r="F6" s="181"/>
      <c r="G6" s="182"/>
      <c r="H6" s="182"/>
      <c r="I6" s="128" t="s">
        <v>70</v>
      </c>
      <c r="J6" s="128" t="s">
        <v>71</v>
      </c>
      <c r="K6" s="91" t="s">
        <v>72</v>
      </c>
      <c r="L6" s="128" t="s">
        <v>73</v>
      </c>
      <c r="M6" s="128" t="s">
        <v>18</v>
      </c>
      <c r="N6" s="128" t="s">
        <v>19</v>
      </c>
      <c r="O6" s="128" t="s">
        <v>20</v>
      </c>
      <c r="P6" s="128" t="s">
        <v>74</v>
      </c>
      <c r="Q6" s="128" t="s">
        <v>75</v>
      </c>
      <c r="R6" s="128" t="s">
        <v>76</v>
      </c>
      <c r="S6" s="128" t="s">
        <v>77</v>
      </c>
      <c r="T6" s="182"/>
    </row>
    <row r="7" spans="1:20" s="143" customFormat="1" ht="32.4" x14ac:dyDescent="0.3">
      <c r="A7" s="94">
        <v>106</v>
      </c>
      <c r="B7" s="95" t="s">
        <v>78</v>
      </c>
      <c r="C7" s="95" t="s">
        <v>79</v>
      </c>
      <c r="D7" s="134">
        <v>195000</v>
      </c>
      <c r="E7" s="134">
        <f>SUM(E8)</f>
        <v>191110</v>
      </c>
      <c r="F7" s="94"/>
      <c r="G7" s="95" t="s">
        <v>80</v>
      </c>
      <c r="H7" s="95"/>
      <c r="I7" s="95"/>
      <c r="J7" s="95"/>
      <c r="K7" s="95"/>
      <c r="L7" s="95"/>
      <c r="M7" s="145"/>
      <c r="N7" s="145"/>
      <c r="O7" s="145"/>
      <c r="P7" s="145"/>
      <c r="Q7" s="145"/>
      <c r="R7" s="145"/>
      <c r="S7" s="145"/>
      <c r="T7" s="95"/>
    </row>
    <row r="8" spans="1:20" s="143" customFormat="1" ht="64.8" x14ac:dyDescent="0.3">
      <c r="A8" s="94"/>
      <c r="B8" s="95"/>
      <c r="C8" s="95"/>
      <c r="D8" s="134"/>
      <c r="E8" s="134">
        <v>191110</v>
      </c>
      <c r="F8" s="94" t="s">
        <v>231</v>
      </c>
      <c r="G8" s="95" t="s">
        <v>233</v>
      </c>
      <c r="H8" s="11" t="s">
        <v>232</v>
      </c>
      <c r="I8" s="95" t="s">
        <v>236</v>
      </c>
      <c r="J8" s="95" t="s">
        <v>234</v>
      </c>
      <c r="K8" s="95" t="s">
        <v>235</v>
      </c>
      <c r="L8" s="95" t="s">
        <v>788</v>
      </c>
      <c r="M8" s="145"/>
      <c r="N8" s="145"/>
      <c r="O8" s="145"/>
      <c r="P8" s="145"/>
      <c r="Q8" s="145"/>
      <c r="R8" s="145"/>
      <c r="S8" s="145"/>
      <c r="T8" s="21" t="s">
        <v>174</v>
      </c>
    </row>
    <row r="9" spans="1:20" s="143" customFormat="1" ht="32.4" x14ac:dyDescent="0.3">
      <c r="A9" s="94"/>
      <c r="B9" s="95"/>
      <c r="C9" s="95"/>
      <c r="D9" s="134">
        <v>7446000</v>
      </c>
      <c r="E9" s="133">
        <f>SUM(E10:E18)</f>
        <v>1409977</v>
      </c>
      <c r="F9" s="94"/>
      <c r="G9" s="95" t="s">
        <v>141</v>
      </c>
      <c r="H9" s="95"/>
      <c r="I9" s="95"/>
      <c r="J9" s="95"/>
      <c r="K9" s="95"/>
      <c r="L9" s="95"/>
      <c r="M9" s="145"/>
      <c r="N9" s="145"/>
      <c r="O9" s="145"/>
      <c r="P9" s="145"/>
      <c r="Q9" s="145"/>
      <c r="R9" s="145"/>
      <c r="S9" s="145"/>
      <c r="T9" s="95"/>
    </row>
    <row r="10" spans="1:20" s="143" customFormat="1" ht="44.4" customHeight="1" x14ac:dyDescent="0.3">
      <c r="A10" s="94"/>
      <c r="B10" s="95"/>
      <c r="C10" s="95"/>
      <c r="D10" s="134"/>
      <c r="E10" s="133">
        <v>247378</v>
      </c>
      <c r="F10" s="94" t="s">
        <v>30</v>
      </c>
      <c r="G10" s="95" t="s">
        <v>237</v>
      </c>
      <c r="H10" s="95" t="s">
        <v>268</v>
      </c>
      <c r="I10" s="95" t="s">
        <v>246</v>
      </c>
      <c r="J10" s="95" t="s">
        <v>247</v>
      </c>
      <c r="K10" s="95" t="s">
        <v>248</v>
      </c>
      <c r="L10" s="95" t="s">
        <v>789</v>
      </c>
      <c r="M10" s="145">
        <v>106</v>
      </c>
      <c r="N10" s="145" t="s">
        <v>691</v>
      </c>
      <c r="O10" s="145" t="s">
        <v>732</v>
      </c>
      <c r="P10" s="145">
        <v>5</v>
      </c>
      <c r="Q10" s="145">
        <v>3</v>
      </c>
      <c r="R10" s="145">
        <v>2</v>
      </c>
      <c r="S10" s="145">
        <v>0</v>
      </c>
      <c r="T10" s="95"/>
    </row>
    <row r="11" spans="1:20" s="143" customFormat="1" ht="64.8" x14ac:dyDescent="0.3">
      <c r="A11" s="94"/>
      <c r="B11" s="95"/>
      <c r="C11" s="95"/>
      <c r="D11" s="134"/>
      <c r="E11" s="133">
        <v>41439</v>
      </c>
      <c r="F11" s="94" t="s">
        <v>30</v>
      </c>
      <c r="G11" s="95" t="s">
        <v>238</v>
      </c>
      <c r="H11" s="95" t="s">
        <v>269</v>
      </c>
      <c r="I11" s="95" t="s">
        <v>249</v>
      </c>
      <c r="J11" s="95" t="s">
        <v>250</v>
      </c>
      <c r="K11" s="95" t="s">
        <v>251</v>
      </c>
      <c r="L11" s="95" t="s">
        <v>790</v>
      </c>
      <c r="M11" s="145">
        <v>106</v>
      </c>
      <c r="N11" s="145" t="s">
        <v>691</v>
      </c>
      <c r="O11" s="145">
        <v>19</v>
      </c>
      <c r="P11" s="145">
        <v>1</v>
      </c>
      <c r="Q11" s="145">
        <v>1</v>
      </c>
      <c r="R11" s="145">
        <v>0</v>
      </c>
      <c r="S11" s="145">
        <v>0</v>
      </c>
      <c r="T11" s="95"/>
    </row>
    <row r="12" spans="1:20" s="143" customFormat="1" ht="44.4" customHeight="1" x14ac:dyDescent="0.3">
      <c r="A12" s="94"/>
      <c r="B12" s="95"/>
      <c r="C12" s="95"/>
      <c r="D12" s="134"/>
      <c r="E12" s="158">
        <v>191</v>
      </c>
      <c r="F12" s="94" t="s">
        <v>30</v>
      </c>
      <c r="G12" s="95" t="s">
        <v>239</v>
      </c>
      <c r="H12" s="95" t="s">
        <v>270</v>
      </c>
      <c r="I12" s="95" t="s">
        <v>252</v>
      </c>
      <c r="J12" s="95" t="s">
        <v>252</v>
      </c>
      <c r="K12" s="95" t="s">
        <v>253</v>
      </c>
      <c r="L12" s="95" t="s">
        <v>814</v>
      </c>
      <c r="M12" s="145">
        <v>106</v>
      </c>
      <c r="N12" s="145" t="s">
        <v>672</v>
      </c>
      <c r="O12" s="145" t="s">
        <v>733</v>
      </c>
      <c r="P12" s="145">
        <v>0</v>
      </c>
      <c r="Q12" s="145">
        <v>0</v>
      </c>
      <c r="R12" s="145">
        <v>0</v>
      </c>
      <c r="S12" s="145">
        <v>0</v>
      </c>
      <c r="T12" s="95"/>
    </row>
    <row r="13" spans="1:20" s="143" customFormat="1" ht="44.4" customHeight="1" x14ac:dyDescent="0.3">
      <c r="A13" s="94"/>
      <c r="B13" s="95"/>
      <c r="C13" s="95"/>
      <c r="D13" s="134"/>
      <c r="E13" s="158">
        <v>1382</v>
      </c>
      <c r="F13" s="94" t="s">
        <v>30</v>
      </c>
      <c r="G13" s="95" t="s">
        <v>240</v>
      </c>
      <c r="H13" s="95" t="s">
        <v>271</v>
      </c>
      <c r="I13" s="95" t="s">
        <v>254</v>
      </c>
      <c r="J13" s="95" t="s">
        <v>255</v>
      </c>
      <c r="K13" s="95" t="s">
        <v>256</v>
      </c>
      <c r="L13" s="95" t="s">
        <v>815</v>
      </c>
      <c r="M13" s="145"/>
      <c r="N13" s="145"/>
      <c r="O13" s="145"/>
      <c r="P13" s="145"/>
      <c r="Q13" s="145"/>
      <c r="R13" s="145"/>
      <c r="S13" s="145"/>
      <c r="T13" s="21" t="s">
        <v>174</v>
      </c>
    </row>
    <row r="14" spans="1:20" s="143" customFormat="1" ht="44.4" customHeight="1" x14ac:dyDescent="0.3">
      <c r="A14" s="94"/>
      <c r="B14" s="95"/>
      <c r="C14" s="95"/>
      <c r="D14" s="134"/>
      <c r="E14" s="158">
        <v>37064</v>
      </c>
      <c r="F14" s="94" t="s">
        <v>30</v>
      </c>
      <c r="G14" s="95" t="s">
        <v>241</v>
      </c>
      <c r="H14" s="95" t="s">
        <v>272</v>
      </c>
      <c r="I14" s="95" t="s">
        <v>257</v>
      </c>
      <c r="J14" s="95" t="s">
        <v>245</v>
      </c>
      <c r="K14" s="95" t="s">
        <v>258</v>
      </c>
      <c r="L14" s="95" t="s">
        <v>816</v>
      </c>
      <c r="M14" s="145">
        <v>106</v>
      </c>
      <c r="N14" s="145">
        <v>10</v>
      </c>
      <c r="O14" s="145">
        <v>30</v>
      </c>
      <c r="P14" s="145">
        <v>2</v>
      </c>
      <c r="Q14" s="145">
        <v>0</v>
      </c>
      <c r="R14" s="145">
        <v>0</v>
      </c>
      <c r="S14" s="145">
        <v>2</v>
      </c>
      <c r="T14" s="95"/>
    </row>
    <row r="15" spans="1:20" s="143" customFormat="1" ht="44.4" customHeight="1" x14ac:dyDescent="0.3">
      <c r="A15" s="94"/>
      <c r="B15" s="95"/>
      <c r="C15" s="95"/>
      <c r="D15" s="134"/>
      <c r="E15" s="158">
        <v>6064</v>
      </c>
      <c r="F15" s="94" t="s">
        <v>30</v>
      </c>
      <c r="G15" s="95" t="s">
        <v>242</v>
      </c>
      <c r="H15" s="95" t="s">
        <v>273</v>
      </c>
      <c r="I15" s="95" t="s">
        <v>252</v>
      </c>
      <c r="J15" s="95" t="s">
        <v>252</v>
      </c>
      <c r="K15" s="95" t="s">
        <v>248</v>
      </c>
      <c r="L15" s="95" t="s">
        <v>789</v>
      </c>
      <c r="M15" s="145">
        <v>106</v>
      </c>
      <c r="N15" s="145">
        <v>10</v>
      </c>
      <c r="O15" s="145" t="s">
        <v>675</v>
      </c>
      <c r="P15" s="145">
        <v>2</v>
      </c>
      <c r="Q15" s="145">
        <v>2</v>
      </c>
      <c r="R15" s="145">
        <v>0</v>
      </c>
      <c r="S15" s="145">
        <v>0</v>
      </c>
      <c r="T15" s="95"/>
    </row>
    <row r="16" spans="1:20" s="143" customFormat="1" ht="58.2" customHeight="1" x14ac:dyDescent="0.3">
      <c r="A16" s="94"/>
      <c r="B16" s="95"/>
      <c r="C16" s="95"/>
      <c r="D16" s="134"/>
      <c r="E16" s="158">
        <v>17449</v>
      </c>
      <c r="F16" s="94" t="s">
        <v>103</v>
      </c>
      <c r="G16" s="95" t="s">
        <v>243</v>
      </c>
      <c r="H16" s="95" t="s">
        <v>274</v>
      </c>
      <c r="I16" s="95" t="s">
        <v>259</v>
      </c>
      <c r="J16" s="95" t="s">
        <v>260</v>
      </c>
      <c r="K16" s="95" t="s">
        <v>261</v>
      </c>
      <c r="L16" s="95" t="s">
        <v>817</v>
      </c>
      <c r="M16" s="145">
        <v>106</v>
      </c>
      <c r="N16" s="145">
        <v>11</v>
      </c>
      <c r="O16" s="145">
        <v>30</v>
      </c>
      <c r="P16" s="145">
        <v>0</v>
      </c>
      <c r="Q16" s="145">
        <v>0</v>
      </c>
      <c r="R16" s="145">
        <v>0</v>
      </c>
      <c r="S16" s="145">
        <v>0</v>
      </c>
      <c r="T16" s="95"/>
    </row>
    <row r="17" spans="1:20" s="143" customFormat="1" ht="64.8" x14ac:dyDescent="0.3">
      <c r="A17" s="94"/>
      <c r="B17" s="95"/>
      <c r="C17" s="95"/>
      <c r="D17" s="134"/>
      <c r="E17" s="158">
        <v>347936</v>
      </c>
      <c r="F17" s="94" t="s">
        <v>30</v>
      </c>
      <c r="G17" s="95" t="s">
        <v>293</v>
      </c>
      <c r="H17" s="95" t="s">
        <v>275</v>
      </c>
      <c r="I17" s="95" t="s">
        <v>262</v>
      </c>
      <c r="J17" s="95" t="s">
        <v>263</v>
      </c>
      <c r="K17" s="95" t="s">
        <v>264</v>
      </c>
      <c r="L17" s="95" t="s">
        <v>818</v>
      </c>
      <c r="M17" s="145">
        <v>106</v>
      </c>
      <c r="N17" s="145">
        <v>12</v>
      </c>
      <c r="O17" s="145" t="s">
        <v>730</v>
      </c>
      <c r="P17" s="145">
        <v>0</v>
      </c>
      <c r="Q17" s="145">
        <v>0</v>
      </c>
      <c r="R17" s="145">
        <v>0</v>
      </c>
      <c r="S17" s="145">
        <v>0</v>
      </c>
      <c r="T17" s="95"/>
    </row>
    <row r="18" spans="1:20" s="143" customFormat="1" ht="56.4" customHeight="1" x14ac:dyDescent="0.3">
      <c r="A18" s="94"/>
      <c r="B18" s="95"/>
      <c r="C18" s="95"/>
      <c r="D18" s="134"/>
      <c r="E18" s="158">
        <v>711074</v>
      </c>
      <c r="F18" s="94" t="s">
        <v>30</v>
      </c>
      <c r="G18" s="95" t="s">
        <v>244</v>
      </c>
      <c r="H18" s="95" t="s">
        <v>276</v>
      </c>
      <c r="I18" s="95" t="s">
        <v>265</v>
      </c>
      <c r="J18" s="95" t="s">
        <v>266</v>
      </c>
      <c r="K18" s="95" t="s">
        <v>267</v>
      </c>
      <c r="L18" s="95" t="s">
        <v>819</v>
      </c>
      <c r="M18" s="145">
        <v>106</v>
      </c>
      <c r="N18" s="145">
        <v>12</v>
      </c>
      <c r="O18" s="145">
        <v>17</v>
      </c>
      <c r="P18" s="145">
        <v>6</v>
      </c>
      <c r="Q18" s="145">
        <v>1</v>
      </c>
      <c r="R18" s="145">
        <v>1</v>
      </c>
      <c r="S18" s="145">
        <v>4</v>
      </c>
      <c r="T18" s="95"/>
    </row>
    <row r="19" spans="1:20" s="143" customFormat="1" ht="32.4" x14ac:dyDescent="0.3">
      <c r="A19" s="94"/>
      <c r="B19" s="95"/>
      <c r="C19" s="95"/>
      <c r="D19" s="134">
        <v>3960000</v>
      </c>
      <c r="E19" s="133">
        <f>SUM(E20:E30)</f>
        <v>2237395</v>
      </c>
      <c r="F19" s="94"/>
      <c r="G19" s="95" t="s">
        <v>142</v>
      </c>
      <c r="H19" s="95"/>
      <c r="I19" s="95"/>
      <c r="J19" s="95"/>
      <c r="K19" s="95"/>
      <c r="L19" s="95"/>
      <c r="M19" s="145"/>
      <c r="N19" s="145"/>
      <c r="O19" s="145"/>
      <c r="P19" s="145"/>
      <c r="Q19" s="145"/>
      <c r="R19" s="145"/>
      <c r="S19" s="145"/>
      <c r="T19" s="95"/>
    </row>
    <row r="20" spans="1:20" s="143" customFormat="1" ht="39" customHeight="1" x14ac:dyDescent="0.3">
      <c r="A20" s="94"/>
      <c r="B20" s="95"/>
      <c r="C20" s="95"/>
      <c r="D20" s="134"/>
      <c r="E20" s="133">
        <v>81759</v>
      </c>
      <c r="F20" s="94" t="s">
        <v>292</v>
      </c>
      <c r="G20" s="95" t="s">
        <v>294</v>
      </c>
      <c r="H20" s="95" t="s">
        <v>289</v>
      </c>
      <c r="I20" s="95" t="s">
        <v>259</v>
      </c>
      <c r="J20" s="95" t="s">
        <v>260</v>
      </c>
      <c r="K20" s="95" t="s">
        <v>277</v>
      </c>
      <c r="L20" s="95" t="s">
        <v>820</v>
      </c>
      <c r="M20" s="145">
        <v>106</v>
      </c>
      <c r="N20" s="145" t="s">
        <v>730</v>
      </c>
      <c r="O20" s="145">
        <v>16</v>
      </c>
      <c r="P20" s="145">
        <v>0</v>
      </c>
      <c r="Q20" s="145">
        <v>0</v>
      </c>
      <c r="R20" s="145">
        <v>0</v>
      </c>
      <c r="S20" s="145">
        <v>0</v>
      </c>
      <c r="T20" s="95"/>
    </row>
    <row r="21" spans="1:20" s="143" customFormat="1" ht="39" customHeight="1" x14ac:dyDescent="0.3">
      <c r="A21" s="94"/>
      <c r="B21" s="95"/>
      <c r="C21" s="95"/>
      <c r="D21" s="134"/>
      <c r="E21" s="133">
        <v>102201</v>
      </c>
      <c r="F21" s="94" t="s">
        <v>292</v>
      </c>
      <c r="G21" s="95" t="s">
        <v>295</v>
      </c>
      <c r="H21" s="95" t="s">
        <v>290</v>
      </c>
      <c r="I21" s="95" t="s">
        <v>259</v>
      </c>
      <c r="J21" s="95" t="s">
        <v>260</v>
      </c>
      <c r="K21" s="95" t="s">
        <v>277</v>
      </c>
      <c r="L21" s="95" t="s">
        <v>820</v>
      </c>
      <c r="M21" s="145">
        <v>106</v>
      </c>
      <c r="N21" s="145" t="s">
        <v>731</v>
      </c>
      <c r="O21" s="145">
        <v>19</v>
      </c>
      <c r="P21" s="145">
        <v>0</v>
      </c>
      <c r="Q21" s="145">
        <v>0</v>
      </c>
      <c r="R21" s="145">
        <v>0</v>
      </c>
      <c r="S21" s="145">
        <v>0</v>
      </c>
      <c r="T21" s="95"/>
    </row>
    <row r="22" spans="1:20" s="143" customFormat="1" ht="70.8" customHeight="1" x14ac:dyDescent="0.3">
      <c r="A22" s="94"/>
      <c r="B22" s="95"/>
      <c r="C22" s="95"/>
      <c r="D22" s="134"/>
      <c r="E22" s="133">
        <v>249847</v>
      </c>
      <c r="F22" s="94" t="s">
        <v>292</v>
      </c>
      <c r="G22" s="95" t="s">
        <v>332</v>
      </c>
      <c r="H22" s="95" t="s">
        <v>291</v>
      </c>
      <c r="I22" s="95" t="s">
        <v>249</v>
      </c>
      <c r="J22" s="95" t="s">
        <v>250</v>
      </c>
      <c r="K22" s="95" t="s">
        <v>278</v>
      </c>
      <c r="L22" s="95" t="s">
        <v>821</v>
      </c>
      <c r="M22" s="145">
        <v>106</v>
      </c>
      <c r="N22" s="145" t="s">
        <v>731</v>
      </c>
      <c r="O22" s="145">
        <v>28</v>
      </c>
      <c r="P22" s="145">
        <v>0</v>
      </c>
      <c r="Q22" s="145">
        <v>0</v>
      </c>
      <c r="R22" s="145">
        <v>0</v>
      </c>
      <c r="S22" s="145">
        <v>0</v>
      </c>
      <c r="T22" s="95"/>
    </row>
    <row r="23" spans="1:20" s="143" customFormat="1" ht="54" customHeight="1" x14ac:dyDescent="0.3">
      <c r="A23" s="94"/>
      <c r="B23" s="95"/>
      <c r="C23" s="95"/>
      <c r="D23" s="134"/>
      <c r="E23" s="133">
        <v>95437</v>
      </c>
      <c r="F23" s="94" t="s">
        <v>292</v>
      </c>
      <c r="G23" s="95" t="s">
        <v>296</v>
      </c>
      <c r="H23" s="95" t="s">
        <v>298</v>
      </c>
      <c r="I23" s="95" t="s">
        <v>279</v>
      </c>
      <c r="J23" s="95" t="s">
        <v>280</v>
      </c>
      <c r="K23" s="95" t="s">
        <v>281</v>
      </c>
      <c r="L23" s="95" t="s">
        <v>822</v>
      </c>
      <c r="M23" s="145">
        <v>106</v>
      </c>
      <c r="N23" s="145" t="s">
        <v>691</v>
      </c>
      <c r="O23" s="145">
        <v>22</v>
      </c>
      <c r="P23" s="145">
        <v>0</v>
      </c>
      <c r="Q23" s="145">
        <v>0</v>
      </c>
      <c r="R23" s="145">
        <v>0</v>
      </c>
      <c r="S23" s="145">
        <v>0</v>
      </c>
      <c r="T23" s="95"/>
    </row>
    <row r="24" spans="1:20" s="143" customFormat="1" ht="44.4" customHeight="1" x14ac:dyDescent="0.3">
      <c r="A24" s="94"/>
      <c r="B24" s="95"/>
      <c r="C24" s="95"/>
      <c r="D24" s="134"/>
      <c r="E24" s="133">
        <v>299008</v>
      </c>
      <c r="F24" s="94" t="s">
        <v>292</v>
      </c>
      <c r="G24" s="95" t="s">
        <v>333</v>
      </c>
      <c r="H24" s="95" t="s">
        <v>299</v>
      </c>
      <c r="I24" s="95" t="s">
        <v>282</v>
      </c>
      <c r="J24" s="95" t="s">
        <v>283</v>
      </c>
      <c r="K24" s="95" t="s">
        <v>284</v>
      </c>
      <c r="L24" s="95" t="s">
        <v>823</v>
      </c>
      <c r="M24" s="145">
        <v>106</v>
      </c>
      <c r="N24" s="145" t="s">
        <v>675</v>
      </c>
      <c r="O24" s="145" t="s">
        <v>732</v>
      </c>
      <c r="P24" s="145">
        <v>0</v>
      </c>
      <c r="Q24" s="145">
        <v>0</v>
      </c>
      <c r="R24" s="145">
        <v>0</v>
      </c>
      <c r="S24" s="145">
        <v>0</v>
      </c>
      <c r="T24" s="95"/>
    </row>
    <row r="25" spans="1:20" s="143" customFormat="1" ht="87.6" customHeight="1" x14ac:dyDescent="0.3">
      <c r="A25" s="94"/>
      <c r="B25" s="95"/>
      <c r="C25" s="95"/>
      <c r="D25" s="134"/>
      <c r="E25" s="133">
        <v>422187</v>
      </c>
      <c r="F25" s="94" t="s">
        <v>292</v>
      </c>
      <c r="G25" s="95" t="s">
        <v>334</v>
      </c>
      <c r="H25" s="95" t="s">
        <v>300</v>
      </c>
      <c r="I25" s="95" t="s">
        <v>249</v>
      </c>
      <c r="J25" s="95" t="s">
        <v>250</v>
      </c>
      <c r="K25" s="95" t="s">
        <v>285</v>
      </c>
      <c r="L25" s="95" t="s">
        <v>824</v>
      </c>
      <c r="M25" s="145">
        <v>106</v>
      </c>
      <c r="N25" s="145" t="s">
        <v>732</v>
      </c>
      <c r="O25" s="145" t="s">
        <v>691</v>
      </c>
      <c r="P25" s="145">
        <v>0</v>
      </c>
      <c r="Q25" s="145">
        <v>0</v>
      </c>
      <c r="R25" s="145">
        <v>0</v>
      </c>
      <c r="S25" s="145">
        <v>0</v>
      </c>
      <c r="T25" s="95"/>
    </row>
    <row r="26" spans="1:20" s="143" customFormat="1" ht="58.8" customHeight="1" x14ac:dyDescent="0.3">
      <c r="A26" s="94"/>
      <c r="B26" s="95"/>
      <c r="C26" s="95"/>
      <c r="D26" s="134"/>
      <c r="E26" s="133">
        <v>123779</v>
      </c>
      <c r="F26" s="94" t="s">
        <v>292</v>
      </c>
      <c r="G26" s="95" t="s">
        <v>335</v>
      </c>
      <c r="H26" s="95" t="s">
        <v>301</v>
      </c>
      <c r="I26" s="95" t="s">
        <v>279</v>
      </c>
      <c r="J26" s="95" t="s">
        <v>280</v>
      </c>
      <c r="K26" s="95" t="s">
        <v>281</v>
      </c>
      <c r="L26" s="95" t="s">
        <v>822</v>
      </c>
      <c r="M26" s="145">
        <v>106</v>
      </c>
      <c r="N26" s="145" t="s">
        <v>732</v>
      </c>
      <c r="O26" s="145">
        <v>25</v>
      </c>
      <c r="P26" s="145">
        <v>0</v>
      </c>
      <c r="Q26" s="145">
        <v>0</v>
      </c>
      <c r="R26" s="145">
        <v>0</v>
      </c>
      <c r="S26" s="145">
        <v>0</v>
      </c>
      <c r="T26" s="95"/>
    </row>
    <row r="27" spans="1:20" s="143" customFormat="1" ht="60.6" customHeight="1" x14ac:dyDescent="0.3">
      <c r="A27" s="94"/>
      <c r="B27" s="95"/>
      <c r="C27" s="95"/>
      <c r="D27" s="134"/>
      <c r="E27" s="133">
        <v>238445</v>
      </c>
      <c r="F27" s="94" t="s">
        <v>292</v>
      </c>
      <c r="G27" s="95" t="s">
        <v>336</v>
      </c>
      <c r="H27" s="95" t="s">
        <v>302</v>
      </c>
      <c r="I27" s="95" t="s">
        <v>282</v>
      </c>
      <c r="J27" s="95" t="s">
        <v>283</v>
      </c>
      <c r="K27" s="95" t="s">
        <v>286</v>
      </c>
      <c r="L27" s="95" t="s">
        <v>825</v>
      </c>
      <c r="M27" s="145">
        <v>106</v>
      </c>
      <c r="N27" s="145" t="s">
        <v>733</v>
      </c>
      <c r="O27" s="145" t="s">
        <v>731</v>
      </c>
      <c r="P27" s="145">
        <v>0</v>
      </c>
      <c r="Q27" s="145">
        <v>0</v>
      </c>
      <c r="R27" s="145">
        <v>0</v>
      </c>
      <c r="S27" s="145">
        <v>0</v>
      </c>
      <c r="T27" s="95"/>
    </row>
    <row r="28" spans="1:20" s="143" customFormat="1" ht="105.6" customHeight="1" x14ac:dyDescent="0.3">
      <c r="A28" s="94"/>
      <c r="B28" s="95"/>
      <c r="C28" s="95"/>
      <c r="D28" s="134"/>
      <c r="E28" s="133">
        <v>471971</v>
      </c>
      <c r="F28" s="94" t="s">
        <v>292</v>
      </c>
      <c r="G28" s="95" t="s">
        <v>337</v>
      </c>
      <c r="H28" s="95" t="s">
        <v>303</v>
      </c>
      <c r="I28" s="95" t="s">
        <v>249</v>
      </c>
      <c r="J28" s="95" t="s">
        <v>250</v>
      </c>
      <c r="K28" s="95" t="s">
        <v>287</v>
      </c>
      <c r="L28" s="95" t="s">
        <v>826</v>
      </c>
      <c r="M28" s="145">
        <v>106</v>
      </c>
      <c r="N28" s="145" t="s">
        <v>733</v>
      </c>
      <c r="O28" s="145">
        <v>15</v>
      </c>
      <c r="P28" s="145">
        <v>0</v>
      </c>
      <c r="Q28" s="145">
        <v>0</v>
      </c>
      <c r="R28" s="145">
        <v>0</v>
      </c>
      <c r="S28" s="145">
        <v>0</v>
      </c>
      <c r="T28" s="95"/>
    </row>
    <row r="29" spans="1:20" s="143" customFormat="1" ht="43.2" customHeight="1" x14ac:dyDescent="0.3">
      <c r="A29" s="94"/>
      <c r="B29" s="95"/>
      <c r="C29" s="95"/>
      <c r="D29" s="134"/>
      <c r="E29" s="133">
        <v>95286</v>
      </c>
      <c r="F29" s="94" t="s">
        <v>292</v>
      </c>
      <c r="G29" s="95" t="s">
        <v>297</v>
      </c>
      <c r="H29" s="95" t="s">
        <v>304</v>
      </c>
      <c r="I29" s="95" t="s">
        <v>259</v>
      </c>
      <c r="J29" s="95" t="s">
        <v>260</v>
      </c>
      <c r="K29" s="95" t="s">
        <v>277</v>
      </c>
      <c r="L29" s="95" t="s">
        <v>827</v>
      </c>
      <c r="M29" s="145">
        <v>106</v>
      </c>
      <c r="N29" s="145">
        <v>10</v>
      </c>
      <c r="O29" s="145">
        <v>30</v>
      </c>
      <c r="P29" s="145">
        <v>0</v>
      </c>
      <c r="Q29" s="145">
        <v>0</v>
      </c>
      <c r="R29" s="145">
        <v>0</v>
      </c>
      <c r="S29" s="145">
        <v>0</v>
      </c>
      <c r="T29" s="95"/>
    </row>
    <row r="30" spans="1:20" s="143" customFormat="1" ht="43.2" customHeight="1" x14ac:dyDescent="0.3">
      <c r="A30" s="94"/>
      <c r="B30" s="95"/>
      <c r="C30" s="95"/>
      <c r="D30" s="134"/>
      <c r="E30" s="133">
        <v>57475</v>
      </c>
      <c r="F30" s="94" t="s">
        <v>292</v>
      </c>
      <c r="G30" s="95" t="s">
        <v>338</v>
      </c>
      <c r="H30" s="95" t="s">
        <v>305</v>
      </c>
      <c r="I30" s="95" t="s">
        <v>279</v>
      </c>
      <c r="J30" s="95" t="s">
        <v>280</v>
      </c>
      <c r="K30" s="95" t="s">
        <v>288</v>
      </c>
      <c r="L30" s="95" t="s">
        <v>828</v>
      </c>
      <c r="M30" s="145"/>
      <c r="N30" s="145"/>
      <c r="O30" s="145"/>
      <c r="P30" s="145"/>
      <c r="Q30" s="145"/>
      <c r="R30" s="145"/>
      <c r="S30" s="145"/>
      <c r="T30" s="21" t="s">
        <v>174</v>
      </c>
    </row>
    <row r="31" spans="1:20" s="143" customFormat="1" ht="32.4" customHeight="1" x14ac:dyDescent="0.3">
      <c r="A31" s="94"/>
      <c r="B31" s="95"/>
      <c r="C31" s="95"/>
      <c r="D31" s="134">
        <v>2387000</v>
      </c>
      <c r="E31" s="133">
        <f>SUM(E32:E48)</f>
        <v>2349272</v>
      </c>
      <c r="F31" s="94"/>
      <c r="G31" s="95" t="s">
        <v>145</v>
      </c>
      <c r="H31" s="95"/>
      <c r="I31" s="95"/>
      <c r="J31" s="95"/>
      <c r="K31" s="95"/>
      <c r="L31" s="95"/>
      <c r="M31" s="145"/>
      <c r="N31" s="145"/>
      <c r="O31" s="145"/>
      <c r="P31" s="145"/>
      <c r="Q31" s="145"/>
      <c r="R31" s="145"/>
      <c r="S31" s="145"/>
      <c r="T31" s="95"/>
    </row>
    <row r="32" spans="1:20" s="143" customFormat="1" ht="45.6" customHeight="1" x14ac:dyDescent="0.3">
      <c r="A32" s="94"/>
      <c r="B32" s="95"/>
      <c r="C32" s="95"/>
      <c r="D32" s="134"/>
      <c r="E32" s="133">
        <v>59463</v>
      </c>
      <c r="F32" s="94" t="s">
        <v>168</v>
      </c>
      <c r="G32" s="95" t="s">
        <v>352</v>
      </c>
      <c r="H32" s="95" t="s">
        <v>328</v>
      </c>
      <c r="I32" s="95" t="s">
        <v>307</v>
      </c>
      <c r="J32" s="95" t="s">
        <v>308</v>
      </c>
      <c r="K32" s="95" t="s">
        <v>309</v>
      </c>
      <c r="L32" s="95" t="s">
        <v>829</v>
      </c>
      <c r="M32" s="145">
        <v>106</v>
      </c>
      <c r="N32" s="145" t="s">
        <v>734</v>
      </c>
      <c r="O32" s="145">
        <v>23</v>
      </c>
      <c r="P32" s="145">
        <v>6</v>
      </c>
      <c r="Q32" s="145">
        <v>3</v>
      </c>
      <c r="R32" s="145">
        <v>3</v>
      </c>
      <c r="S32" s="145">
        <v>0</v>
      </c>
      <c r="T32" s="95"/>
    </row>
    <row r="33" spans="1:20" s="143" customFormat="1" ht="44.4" customHeight="1" x14ac:dyDescent="0.3">
      <c r="A33" s="94"/>
      <c r="B33" s="95"/>
      <c r="C33" s="95"/>
      <c r="D33" s="134"/>
      <c r="E33" s="133">
        <v>69874</v>
      </c>
      <c r="F33" s="94" t="s">
        <v>35</v>
      </c>
      <c r="G33" s="95" t="s">
        <v>330</v>
      </c>
      <c r="H33" s="95" t="s">
        <v>340</v>
      </c>
      <c r="I33" s="95" t="s">
        <v>310</v>
      </c>
      <c r="J33" s="95" t="s">
        <v>311</v>
      </c>
      <c r="K33" s="95" t="s">
        <v>284</v>
      </c>
      <c r="L33" s="95" t="s">
        <v>830</v>
      </c>
      <c r="M33" s="145">
        <v>106</v>
      </c>
      <c r="N33" s="145" t="s">
        <v>734</v>
      </c>
      <c r="O33" s="145">
        <v>22</v>
      </c>
      <c r="P33" s="145">
        <v>6</v>
      </c>
      <c r="Q33" s="145">
        <v>3</v>
      </c>
      <c r="R33" s="145">
        <v>0</v>
      </c>
      <c r="S33" s="145">
        <v>3</v>
      </c>
      <c r="T33" s="95"/>
    </row>
    <row r="34" spans="1:20" s="143" customFormat="1" ht="43.8" customHeight="1" x14ac:dyDescent="0.3">
      <c r="A34" s="94"/>
      <c r="B34" s="95"/>
      <c r="C34" s="95"/>
      <c r="D34" s="134"/>
      <c r="E34" s="133">
        <v>66675</v>
      </c>
      <c r="F34" s="94" t="s">
        <v>35</v>
      </c>
      <c r="G34" s="95" t="s">
        <v>329</v>
      </c>
      <c r="H34" s="95" t="s">
        <v>341</v>
      </c>
      <c r="I34" s="95" t="s">
        <v>282</v>
      </c>
      <c r="J34" s="95" t="s">
        <v>312</v>
      </c>
      <c r="K34" s="95" t="s">
        <v>309</v>
      </c>
      <c r="L34" s="95" t="s">
        <v>831</v>
      </c>
      <c r="M34" s="145"/>
      <c r="N34" s="145"/>
      <c r="O34" s="145"/>
      <c r="P34" s="145"/>
      <c r="Q34" s="145"/>
      <c r="R34" s="145"/>
      <c r="S34" s="145"/>
      <c r="T34" s="21" t="s">
        <v>174</v>
      </c>
    </row>
    <row r="35" spans="1:20" s="143" customFormat="1" ht="92.4" customHeight="1" x14ac:dyDescent="0.3">
      <c r="A35" s="94"/>
      <c r="B35" s="95"/>
      <c r="C35" s="95"/>
      <c r="D35" s="134"/>
      <c r="E35" s="133">
        <v>677251</v>
      </c>
      <c r="F35" s="94" t="s">
        <v>35</v>
      </c>
      <c r="G35" s="95" t="s">
        <v>331</v>
      </c>
      <c r="H35" s="95" t="s">
        <v>342</v>
      </c>
      <c r="I35" s="95" t="s">
        <v>313</v>
      </c>
      <c r="J35" s="95" t="s">
        <v>425</v>
      </c>
      <c r="K35" s="95" t="s">
        <v>314</v>
      </c>
      <c r="L35" s="95" t="s">
        <v>832</v>
      </c>
      <c r="M35" s="145">
        <v>106</v>
      </c>
      <c r="N35" s="145" t="s">
        <v>731</v>
      </c>
      <c r="O35" s="145">
        <v>27</v>
      </c>
      <c r="P35" s="145">
        <v>15</v>
      </c>
      <c r="Q35" s="145">
        <v>15</v>
      </c>
      <c r="R35" s="145">
        <v>0</v>
      </c>
      <c r="S35" s="145">
        <v>0</v>
      </c>
      <c r="T35" s="95"/>
    </row>
    <row r="36" spans="1:20" s="143" customFormat="1" ht="43.2" customHeight="1" x14ac:dyDescent="0.3">
      <c r="A36" s="94"/>
      <c r="B36" s="95"/>
      <c r="C36" s="95"/>
      <c r="D36" s="134"/>
      <c r="E36" s="133">
        <v>42836</v>
      </c>
      <c r="F36" s="94" t="s">
        <v>231</v>
      </c>
      <c r="G36" s="95" t="s">
        <v>354</v>
      </c>
      <c r="H36" s="95" t="s">
        <v>343</v>
      </c>
      <c r="I36" s="95" t="s">
        <v>279</v>
      </c>
      <c r="J36" s="95" t="s">
        <v>280</v>
      </c>
      <c r="K36" s="95" t="s">
        <v>315</v>
      </c>
      <c r="L36" s="95" t="s">
        <v>833</v>
      </c>
      <c r="M36" s="145">
        <v>106</v>
      </c>
      <c r="N36" s="145" t="s">
        <v>672</v>
      </c>
      <c r="O36" s="145" t="s">
        <v>730</v>
      </c>
      <c r="P36" s="145">
        <v>0</v>
      </c>
      <c r="Q36" s="145">
        <v>0</v>
      </c>
      <c r="R36" s="145">
        <v>0</v>
      </c>
      <c r="S36" s="145">
        <v>0</v>
      </c>
      <c r="T36" s="95"/>
    </row>
    <row r="37" spans="1:20" s="143" customFormat="1" ht="45" customHeight="1" x14ac:dyDescent="0.3">
      <c r="A37" s="94"/>
      <c r="B37" s="95"/>
      <c r="C37" s="95"/>
      <c r="D37" s="134"/>
      <c r="E37" s="133">
        <v>490127</v>
      </c>
      <c r="F37" s="94" t="s">
        <v>35</v>
      </c>
      <c r="G37" s="95" t="s">
        <v>339</v>
      </c>
      <c r="H37" s="95" t="s">
        <v>344</v>
      </c>
      <c r="I37" s="95" t="s">
        <v>316</v>
      </c>
      <c r="J37" s="95" t="s">
        <v>317</v>
      </c>
      <c r="K37" s="95" t="s">
        <v>345</v>
      </c>
      <c r="L37" s="95" t="s">
        <v>834</v>
      </c>
      <c r="M37" s="145"/>
      <c r="N37" s="145"/>
      <c r="O37" s="145"/>
      <c r="P37" s="145"/>
      <c r="Q37" s="145"/>
      <c r="R37" s="145"/>
      <c r="S37" s="145"/>
      <c r="T37" s="21" t="s">
        <v>174</v>
      </c>
    </row>
    <row r="38" spans="1:20" s="143" customFormat="1" ht="52.2" customHeight="1" x14ac:dyDescent="0.3">
      <c r="A38" s="94"/>
      <c r="B38" s="95"/>
      <c r="C38" s="95"/>
      <c r="D38" s="134"/>
      <c r="E38" s="133">
        <v>107848</v>
      </c>
      <c r="F38" s="94" t="s">
        <v>30</v>
      </c>
      <c r="G38" s="95" t="s">
        <v>346</v>
      </c>
      <c r="H38" s="95" t="s">
        <v>347</v>
      </c>
      <c r="I38" s="95" t="s">
        <v>349</v>
      </c>
      <c r="J38" s="95" t="s">
        <v>348</v>
      </c>
      <c r="K38" s="95" t="s">
        <v>248</v>
      </c>
      <c r="L38" s="95" t="s">
        <v>789</v>
      </c>
      <c r="M38" s="145">
        <v>106</v>
      </c>
      <c r="N38" s="145" t="s">
        <v>675</v>
      </c>
      <c r="O38" s="145">
        <v>21</v>
      </c>
      <c r="P38" s="145">
        <v>6</v>
      </c>
      <c r="Q38" s="145">
        <v>2</v>
      </c>
      <c r="R38" s="145">
        <v>1</v>
      </c>
      <c r="S38" s="145">
        <v>3</v>
      </c>
      <c r="T38" s="95"/>
    </row>
    <row r="39" spans="1:20" s="143" customFormat="1" ht="58.8" customHeight="1" x14ac:dyDescent="0.3">
      <c r="A39" s="94"/>
      <c r="B39" s="95"/>
      <c r="C39" s="95"/>
      <c r="D39" s="134"/>
      <c r="E39" s="133">
        <v>78092</v>
      </c>
      <c r="F39" s="94" t="s">
        <v>30</v>
      </c>
      <c r="G39" s="95" t="s">
        <v>350</v>
      </c>
      <c r="H39" s="95" t="s">
        <v>351</v>
      </c>
      <c r="I39" s="95" t="s">
        <v>307</v>
      </c>
      <c r="J39" s="95" t="s">
        <v>318</v>
      </c>
      <c r="K39" s="95" t="s">
        <v>319</v>
      </c>
      <c r="L39" s="95" t="s">
        <v>835</v>
      </c>
      <c r="M39" s="145"/>
      <c r="N39" s="145"/>
      <c r="O39" s="145"/>
      <c r="P39" s="145"/>
      <c r="Q39" s="145"/>
      <c r="R39" s="145"/>
      <c r="S39" s="145"/>
      <c r="T39" s="21" t="s">
        <v>174</v>
      </c>
    </row>
    <row r="40" spans="1:20" s="143" customFormat="1" ht="59.4" customHeight="1" x14ac:dyDescent="0.3">
      <c r="A40" s="94"/>
      <c r="B40" s="95"/>
      <c r="C40" s="95"/>
      <c r="D40" s="134"/>
      <c r="E40" s="133">
        <v>327608</v>
      </c>
      <c r="F40" s="94" t="s">
        <v>35</v>
      </c>
      <c r="G40" s="95" t="s">
        <v>361</v>
      </c>
      <c r="H40" s="95" t="s">
        <v>353</v>
      </c>
      <c r="I40" s="95" t="s">
        <v>249</v>
      </c>
      <c r="J40" s="95" t="s">
        <v>320</v>
      </c>
      <c r="K40" s="95" t="s">
        <v>321</v>
      </c>
      <c r="L40" s="95" t="s">
        <v>836</v>
      </c>
      <c r="M40" s="145">
        <v>106</v>
      </c>
      <c r="N40" s="145" t="s">
        <v>675</v>
      </c>
      <c r="O40" s="145">
        <v>22</v>
      </c>
      <c r="P40" s="145">
        <v>0</v>
      </c>
      <c r="Q40" s="145">
        <v>0</v>
      </c>
      <c r="R40" s="145">
        <v>0</v>
      </c>
      <c r="S40" s="145">
        <v>0</v>
      </c>
      <c r="T40" s="95"/>
    </row>
    <row r="41" spans="1:20" s="143" customFormat="1" ht="40.799999999999997" customHeight="1" x14ac:dyDescent="0.3">
      <c r="A41" s="94"/>
      <c r="B41" s="95"/>
      <c r="C41" s="95"/>
      <c r="D41" s="134"/>
      <c r="E41" s="133">
        <v>74418</v>
      </c>
      <c r="F41" s="72" t="s">
        <v>168</v>
      </c>
      <c r="G41" s="95" t="s">
        <v>356</v>
      </c>
      <c r="H41" s="95" t="s">
        <v>355</v>
      </c>
      <c r="I41" s="95" t="s">
        <v>322</v>
      </c>
      <c r="J41" s="95" t="s">
        <v>323</v>
      </c>
      <c r="K41" s="95" t="s">
        <v>248</v>
      </c>
      <c r="L41" s="95" t="s">
        <v>837</v>
      </c>
      <c r="M41" s="145">
        <v>106</v>
      </c>
      <c r="N41" s="145">
        <v>11</v>
      </c>
      <c r="O41" s="145">
        <v>20</v>
      </c>
      <c r="P41" s="145">
        <v>3</v>
      </c>
      <c r="Q41" s="145">
        <v>2</v>
      </c>
      <c r="R41" s="145">
        <v>0</v>
      </c>
      <c r="S41" s="145">
        <v>1</v>
      </c>
      <c r="T41" s="95"/>
    </row>
    <row r="42" spans="1:20" s="143" customFormat="1" ht="60.6" customHeight="1" x14ac:dyDescent="0.3">
      <c r="A42" s="94"/>
      <c r="B42" s="95"/>
      <c r="C42" s="95"/>
      <c r="D42" s="134"/>
      <c r="E42" s="133">
        <v>94761</v>
      </c>
      <c r="F42" s="72" t="s">
        <v>168</v>
      </c>
      <c r="G42" s="95" t="s">
        <v>357</v>
      </c>
      <c r="H42" s="95" t="s">
        <v>358</v>
      </c>
      <c r="I42" s="95" t="s">
        <v>259</v>
      </c>
      <c r="J42" s="95" t="s">
        <v>260</v>
      </c>
      <c r="K42" s="95" t="s">
        <v>324</v>
      </c>
      <c r="L42" s="95" t="s">
        <v>838</v>
      </c>
      <c r="M42" s="145">
        <v>106</v>
      </c>
      <c r="N42" s="145">
        <v>10</v>
      </c>
      <c r="O42" s="145">
        <v>13</v>
      </c>
      <c r="P42" s="145">
        <v>1</v>
      </c>
      <c r="Q42" s="145">
        <v>1</v>
      </c>
      <c r="R42" s="145">
        <v>0</v>
      </c>
      <c r="S42" s="145">
        <v>0</v>
      </c>
      <c r="T42" s="95"/>
    </row>
    <row r="43" spans="1:20" s="143" customFormat="1" ht="47.4" customHeight="1" x14ac:dyDescent="0.3">
      <c r="A43" s="94"/>
      <c r="B43" s="95"/>
      <c r="C43" s="95"/>
      <c r="D43" s="134"/>
      <c r="E43" s="133">
        <v>39166</v>
      </c>
      <c r="F43" s="94" t="s">
        <v>231</v>
      </c>
      <c r="G43" s="95" t="s">
        <v>360</v>
      </c>
      <c r="H43" s="95" t="s">
        <v>359</v>
      </c>
      <c r="I43" s="95" t="s">
        <v>279</v>
      </c>
      <c r="J43" s="95" t="s">
        <v>280</v>
      </c>
      <c r="K43" s="95" t="s">
        <v>315</v>
      </c>
      <c r="L43" s="95" t="s">
        <v>833</v>
      </c>
      <c r="M43" s="145">
        <v>106</v>
      </c>
      <c r="N43" s="145">
        <v>10</v>
      </c>
      <c r="O43" s="145">
        <v>31</v>
      </c>
      <c r="P43" s="145">
        <v>0</v>
      </c>
      <c r="Q43" s="145">
        <v>0</v>
      </c>
      <c r="R43" s="145">
        <v>0</v>
      </c>
      <c r="S43" s="145">
        <v>0</v>
      </c>
      <c r="T43" s="95"/>
    </row>
    <row r="44" spans="1:20" s="143" customFormat="1" ht="44.4" customHeight="1" x14ac:dyDescent="0.3">
      <c r="A44" s="94"/>
      <c r="B44" s="95"/>
      <c r="C44" s="95"/>
      <c r="D44" s="134"/>
      <c r="E44" s="158">
        <v>43202</v>
      </c>
      <c r="F44" s="72" t="s">
        <v>168</v>
      </c>
      <c r="G44" s="95" t="s">
        <v>363</v>
      </c>
      <c r="H44" s="95" t="s">
        <v>362</v>
      </c>
      <c r="I44" s="95" t="s">
        <v>307</v>
      </c>
      <c r="J44" s="95" t="s">
        <v>308</v>
      </c>
      <c r="K44" s="95" t="s">
        <v>325</v>
      </c>
      <c r="L44" s="95" t="s">
        <v>839</v>
      </c>
      <c r="M44" s="145"/>
      <c r="N44" s="145"/>
      <c r="O44" s="145"/>
      <c r="P44" s="145"/>
      <c r="Q44" s="145"/>
      <c r="R44" s="145"/>
      <c r="S44" s="145"/>
      <c r="T44" s="21" t="s">
        <v>174</v>
      </c>
    </row>
    <row r="45" spans="1:20" s="143" customFormat="1" ht="39.6" customHeight="1" x14ac:dyDescent="0.3">
      <c r="A45" s="94"/>
      <c r="B45" s="95"/>
      <c r="C45" s="95"/>
      <c r="D45" s="134"/>
      <c r="E45" s="158">
        <v>59154</v>
      </c>
      <c r="F45" s="94" t="s">
        <v>30</v>
      </c>
      <c r="G45" s="95" t="s">
        <v>365</v>
      </c>
      <c r="H45" s="95" t="s">
        <v>366</v>
      </c>
      <c r="I45" s="95" t="s">
        <v>249</v>
      </c>
      <c r="J45" s="95" t="s">
        <v>250</v>
      </c>
      <c r="K45" s="95" t="s">
        <v>248</v>
      </c>
      <c r="L45" s="95" t="s">
        <v>840</v>
      </c>
      <c r="M45" s="145">
        <v>106</v>
      </c>
      <c r="N45" s="145">
        <v>11</v>
      </c>
      <c r="O45" s="145">
        <v>23</v>
      </c>
      <c r="P45" s="145">
        <v>0</v>
      </c>
      <c r="Q45" s="145">
        <v>0</v>
      </c>
      <c r="R45" s="145">
        <v>0</v>
      </c>
      <c r="S45" s="145">
        <v>0</v>
      </c>
      <c r="T45" s="95"/>
    </row>
    <row r="46" spans="1:20" s="143" customFormat="1" ht="37.799999999999997" customHeight="1" x14ac:dyDescent="0.3">
      <c r="A46" s="94"/>
      <c r="B46" s="95"/>
      <c r="C46" s="95"/>
      <c r="D46" s="134"/>
      <c r="E46" s="158">
        <v>54073</v>
      </c>
      <c r="F46" s="94" t="s">
        <v>35</v>
      </c>
      <c r="G46" s="95" t="s">
        <v>367</v>
      </c>
      <c r="H46" s="95" t="s">
        <v>368</v>
      </c>
      <c r="I46" s="95" t="s">
        <v>326</v>
      </c>
      <c r="J46" s="95" t="s">
        <v>369</v>
      </c>
      <c r="K46" s="95" t="s">
        <v>253</v>
      </c>
      <c r="L46" s="95" t="s">
        <v>814</v>
      </c>
      <c r="M46" s="145">
        <v>106</v>
      </c>
      <c r="N46" s="145">
        <v>12</v>
      </c>
      <c r="O46" s="145">
        <v>20</v>
      </c>
      <c r="P46" s="145">
        <v>0</v>
      </c>
      <c r="Q46" s="145">
        <v>0</v>
      </c>
      <c r="R46" s="145">
        <v>0</v>
      </c>
      <c r="S46" s="145">
        <v>0</v>
      </c>
      <c r="T46" s="95"/>
    </row>
    <row r="47" spans="1:20" s="143" customFormat="1" ht="54" customHeight="1" x14ac:dyDescent="0.3">
      <c r="A47" s="94"/>
      <c r="B47" s="95"/>
      <c r="C47" s="95"/>
      <c r="D47" s="134"/>
      <c r="E47" s="158">
        <v>35066</v>
      </c>
      <c r="F47" s="94" t="s">
        <v>30</v>
      </c>
      <c r="G47" s="95" t="s">
        <v>375</v>
      </c>
      <c r="H47" s="95" t="s">
        <v>364</v>
      </c>
      <c r="I47" s="95" t="s">
        <v>279</v>
      </c>
      <c r="J47" s="95" t="s">
        <v>280</v>
      </c>
      <c r="K47" s="95" t="s">
        <v>315</v>
      </c>
      <c r="L47" s="95" t="s">
        <v>841</v>
      </c>
      <c r="M47" s="145">
        <v>106</v>
      </c>
      <c r="N47" s="145">
        <v>12</v>
      </c>
      <c r="O47" s="145">
        <v>19</v>
      </c>
      <c r="P47" s="145">
        <v>0</v>
      </c>
      <c r="Q47" s="145">
        <v>0</v>
      </c>
      <c r="R47" s="145">
        <v>0</v>
      </c>
      <c r="S47" s="145">
        <v>0</v>
      </c>
      <c r="T47" s="95"/>
    </row>
    <row r="48" spans="1:20" s="143" customFormat="1" ht="39" customHeight="1" x14ac:dyDescent="0.3">
      <c r="A48" s="94"/>
      <c r="B48" s="95"/>
      <c r="C48" s="95"/>
      <c r="D48" s="134"/>
      <c r="E48" s="158">
        <v>29658</v>
      </c>
      <c r="F48" s="72" t="s">
        <v>168</v>
      </c>
      <c r="G48" s="95" t="s">
        <v>370</v>
      </c>
      <c r="H48" s="95" t="s">
        <v>371</v>
      </c>
      <c r="I48" s="95" t="s">
        <v>307</v>
      </c>
      <c r="J48" s="95" t="s">
        <v>327</v>
      </c>
      <c r="K48" s="95" t="s">
        <v>253</v>
      </c>
      <c r="L48" s="95" t="s">
        <v>842</v>
      </c>
      <c r="M48" s="145">
        <v>106</v>
      </c>
      <c r="N48" s="145">
        <v>12</v>
      </c>
      <c r="O48" s="145">
        <v>11</v>
      </c>
      <c r="P48" s="145">
        <v>4</v>
      </c>
      <c r="Q48" s="145">
        <v>0</v>
      </c>
      <c r="R48" s="145">
        <v>0</v>
      </c>
      <c r="S48" s="145">
        <v>4</v>
      </c>
      <c r="T48" s="95"/>
    </row>
    <row r="49" spans="1:21" s="143" customFormat="1" ht="35.4" customHeight="1" x14ac:dyDescent="0.3">
      <c r="A49" s="94"/>
      <c r="B49" s="95"/>
      <c r="C49" s="95"/>
      <c r="D49" s="134">
        <v>246000</v>
      </c>
      <c r="E49" s="133">
        <f>SUM(E50:E51)</f>
        <v>134529</v>
      </c>
      <c r="F49" s="94"/>
      <c r="G49" s="95" t="s">
        <v>144</v>
      </c>
      <c r="H49" s="95"/>
      <c r="I49" s="95"/>
      <c r="J49" s="95"/>
      <c r="K49" s="95"/>
      <c r="L49" s="95"/>
      <c r="M49" s="145"/>
      <c r="N49" s="145"/>
      <c r="O49" s="145"/>
      <c r="P49" s="145"/>
      <c r="Q49" s="145"/>
      <c r="R49" s="145"/>
      <c r="S49" s="145"/>
      <c r="T49" s="95"/>
    </row>
    <row r="50" spans="1:21" s="143" customFormat="1" ht="57" customHeight="1" x14ac:dyDescent="0.3">
      <c r="A50" s="94"/>
      <c r="B50" s="95"/>
      <c r="C50" s="95"/>
      <c r="D50" s="134"/>
      <c r="E50" s="158">
        <v>6039</v>
      </c>
      <c r="F50" s="94" t="s">
        <v>30</v>
      </c>
      <c r="G50" s="95" t="s">
        <v>376</v>
      </c>
      <c r="H50" s="95" t="s">
        <v>374</v>
      </c>
      <c r="I50" s="95" t="s">
        <v>259</v>
      </c>
      <c r="J50" s="95" t="s">
        <v>260</v>
      </c>
      <c r="K50" s="95" t="s">
        <v>248</v>
      </c>
      <c r="L50" s="95" t="s">
        <v>843</v>
      </c>
      <c r="M50" s="145"/>
      <c r="N50" s="145"/>
      <c r="O50" s="145"/>
      <c r="P50" s="145"/>
      <c r="Q50" s="145"/>
      <c r="R50" s="145"/>
      <c r="S50" s="145"/>
      <c r="T50" s="21" t="s">
        <v>174</v>
      </c>
    </row>
    <row r="51" spans="1:21" s="143" customFormat="1" ht="34.200000000000003" customHeight="1" x14ac:dyDescent="0.3">
      <c r="A51" s="94"/>
      <c r="B51" s="95"/>
      <c r="C51" s="95"/>
      <c r="D51" s="134"/>
      <c r="E51" s="133">
        <v>128490</v>
      </c>
      <c r="F51" s="94" t="s">
        <v>30</v>
      </c>
      <c r="G51" s="95" t="s">
        <v>377</v>
      </c>
      <c r="H51" s="95" t="s">
        <v>373</v>
      </c>
      <c r="I51" s="95" t="s">
        <v>316</v>
      </c>
      <c r="J51" s="95" t="s">
        <v>372</v>
      </c>
      <c r="K51" s="95" t="s">
        <v>253</v>
      </c>
      <c r="L51" s="95" t="s">
        <v>844</v>
      </c>
      <c r="M51" s="145">
        <v>106</v>
      </c>
      <c r="N51" s="145">
        <v>10</v>
      </c>
      <c r="O51" s="145">
        <v>11</v>
      </c>
      <c r="P51" s="145">
        <v>0</v>
      </c>
      <c r="Q51" s="145">
        <v>0</v>
      </c>
      <c r="R51" s="145">
        <v>0</v>
      </c>
      <c r="S51" s="145">
        <v>0</v>
      </c>
      <c r="T51" s="95"/>
    </row>
    <row r="52" spans="1:21" s="143" customFormat="1" ht="48.6" customHeight="1" x14ac:dyDescent="0.3">
      <c r="A52" s="94"/>
      <c r="B52" s="95"/>
      <c r="C52" s="95"/>
      <c r="D52" s="134">
        <v>850000</v>
      </c>
      <c r="E52" s="158">
        <v>630439</v>
      </c>
      <c r="F52" s="94"/>
      <c r="G52" s="95" t="s">
        <v>81</v>
      </c>
      <c r="H52" s="95" t="s">
        <v>381</v>
      </c>
      <c r="I52" s="95" t="s">
        <v>379</v>
      </c>
      <c r="J52" s="95" t="s">
        <v>380</v>
      </c>
      <c r="K52" s="95"/>
      <c r="L52" s="95"/>
      <c r="M52" s="145"/>
      <c r="N52" s="145"/>
      <c r="O52" s="145"/>
      <c r="P52" s="145"/>
      <c r="Q52" s="145"/>
      <c r="R52" s="145"/>
      <c r="S52" s="145"/>
      <c r="T52" s="95" t="s">
        <v>378</v>
      </c>
      <c r="U52" s="143" t="s">
        <v>146</v>
      </c>
    </row>
    <row r="53" spans="1:21" ht="32.4" x14ac:dyDescent="0.3">
      <c r="A53" s="96">
        <v>106</v>
      </c>
      <c r="B53" s="97" t="s">
        <v>82</v>
      </c>
      <c r="C53" s="97" t="s">
        <v>83</v>
      </c>
      <c r="D53" s="131">
        <f>SUM(D7,D9,D19,D49,D31,D52)</f>
        <v>15084000</v>
      </c>
      <c r="E53" s="131">
        <f>SUM(E7,E9,E19,E49,E31,E52)</f>
        <v>6952722</v>
      </c>
      <c r="F53" s="98"/>
      <c r="G53" s="97"/>
      <c r="H53" s="97"/>
      <c r="I53" s="97"/>
      <c r="J53" s="97"/>
      <c r="K53" s="97"/>
      <c r="L53" s="97"/>
      <c r="M53" s="99"/>
      <c r="N53" s="99"/>
      <c r="O53" s="99"/>
      <c r="P53" s="99">
        <f>SUM(P7:P52)</f>
        <v>57</v>
      </c>
      <c r="Q53" s="99">
        <f>SUM(Q7:Q52)</f>
        <v>33</v>
      </c>
      <c r="R53" s="99">
        <f>SUM(R7:R52)</f>
        <v>7</v>
      </c>
      <c r="S53" s="99">
        <f>SUM(S7:S52)</f>
        <v>17</v>
      </c>
      <c r="T53" s="100"/>
    </row>
    <row r="54" spans="1:21" s="143" customFormat="1" ht="32.4" x14ac:dyDescent="0.3">
      <c r="A54" s="94">
        <v>106</v>
      </c>
      <c r="B54" s="95" t="s">
        <v>84</v>
      </c>
      <c r="C54" s="95" t="s">
        <v>83</v>
      </c>
      <c r="D54" s="134">
        <v>239000</v>
      </c>
      <c r="E54" s="158">
        <f>SUM(E55:E59)</f>
        <v>279408</v>
      </c>
      <c r="F54" s="94"/>
      <c r="G54" s="95" t="s">
        <v>147</v>
      </c>
      <c r="H54" s="95"/>
      <c r="I54" s="95"/>
      <c r="J54" s="95"/>
      <c r="K54" s="95"/>
      <c r="L54" s="95"/>
      <c r="M54" s="145"/>
      <c r="N54" s="145"/>
      <c r="O54" s="145"/>
      <c r="P54" s="145"/>
      <c r="Q54" s="145"/>
      <c r="R54" s="145"/>
      <c r="S54" s="145"/>
      <c r="T54" s="95"/>
    </row>
    <row r="55" spans="1:21" s="143" customFormat="1" ht="55.2" customHeight="1" x14ac:dyDescent="0.3">
      <c r="A55" s="94"/>
      <c r="B55" s="95"/>
      <c r="C55" s="95"/>
      <c r="D55" s="134"/>
      <c r="E55" s="158">
        <v>67366</v>
      </c>
      <c r="F55" s="94" t="s">
        <v>30</v>
      </c>
      <c r="G55" s="95" t="s">
        <v>382</v>
      </c>
      <c r="H55" s="95" t="s">
        <v>383</v>
      </c>
      <c r="I55" s="95" t="s">
        <v>310</v>
      </c>
      <c r="J55" s="95" t="s">
        <v>384</v>
      </c>
      <c r="K55" s="95" t="s">
        <v>746</v>
      </c>
      <c r="L55" s="95" t="s">
        <v>845</v>
      </c>
      <c r="M55" s="145">
        <v>106</v>
      </c>
      <c r="N55" s="145" t="s">
        <v>691</v>
      </c>
      <c r="O55" s="145" t="s">
        <v>734</v>
      </c>
      <c r="P55" s="145">
        <v>2</v>
      </c>
      <c r="Q55" s="145">
        <v>2</v>
      </c>
      <c r="R55" s="145">
        <v>0</v>
      </c>
      <c r="S55" s="145">
        <v>0</v>
      </c>
      <c r="T55" s="95"/>
    </row>
    <row r="56" spans="1:21" s="143" customFormat="1" ht="36.6" customHeight="1" x14ac:dyDescent="0.3">
      <c r="A56" s="94"/>
      <c r="B56" s="95"/>
      <c r="C56" s="95"/>
      <c r="D56" s="134"/>
      <c r="E56" s="158">
        <v>43219</v>
      </c>
      <c r="F56" s="94" t="s">
        <v>30</v>
      </c>
      <c r="G56" s="95" t="s">
        <v>385</v>
      </c>
      <c r="H56" s="95" t="s">
        <v>386</v>
      </c>
      <c r="I56" s="95" t="s">
        <v>252</v>
      </c>
      <c r="J56" s="95" t="s">
        <v>252</v>
      </c>
      <c r="K56" s="95" t="s">
        <v>747</v>
      </c>
      <c r="L56" s="95" t="s">
        <v>846</v>
      </c>
      <c r="M56" s="145"/>
      <c r="N56" s="145"/>
      <c r="O56" s="145"/>
      <c r="P56" s="145"/>
      <c r="Q56" s="145"/>
      <c r="R56" s="145"/>
      <c r="S56" s="145"/>
      <c r="T56" s="21" t="s">
        <v>174</v>
      </c>
    </row>
    <row r="57" spans="1:21" s="143" customFormat="1" ht="38.4" customHeight="1" x14ac:dyDescent="0.3">
      <c r="A57" s="94"/>
      <c r="B57" s="95"/>
      <c r="C57" s="95"/>
      <c r="D57" s="134"/>
      <c r="E57" s="158">
        <v>58000</v>
      </c>
      <c r="F57" s="94" t="s">
        <v>30</v>
      </c>
      <c r="G57" s="95" t="s">
        <v>387</v>
      </c>
      <c r="H57" s="95" t="s">
        <v>388</v>
      </c>
      <c r="I57" s="95" t="s">
        <v>259</v>
      </c>
      <c r="J57" s="95" t="s">
        <v>426</v>
      </c>
      <c r="K57" s="95" t="s">
        <v>389</v>
      </c>
      <c r="L57" s="95" t="s">
        <v>847</v>
      </c>
      <c r="M57" s="145">
        <v>106</v>
      </c>
      <c r="N57" s="145" t="s">
        <v>675</v>
      </c>
      <c r="O57" s="145">
        <v>25</v>
      </c>
      <c r="P57" s="145">
        <v>2</v>
      </c>
      <c r="Q57" s="145">
        <v>2</v>
      </c>
      <c r="R57" s="145">
        <v>0</v>
      </c>
      <c r="S57" s="145">
        <v>0</v>
      </c>
      <c r="T57" s="95"/>
    </row>
    <row r="58" spans="1:21" s="143" customFormat="1" ht="49.2" customHeight="1" x14ac:dyDescent="0.3">
      <c r="A58" s="94"/>
      <c r="B58" s="95"/>
      <c r="C58" s="95"/>
      <c r="D58" s="134"/>
      <c r="E58" s="158">
        <v>30879</v>
      </c>
      <c r="F58" s="94" t="s">
        <v>30</v>
      </c>
      <c r="G58" s="95" t="s">
        <v>390</v>
      </c>
      <c r="H58" s="95" t="s">
        <v>391</v>
      </c>
      <c r="I58" s="95" t="s">
        <v>259</v>
      </c>
      <c r="J58" s="95" t="s">
        <v>260</v>
      </c>
      <c r="K58" s="95" t="s">
        <v>392</v>
      </c>
      <c r="L58" s="95" t="s">
        <v>848</v>
      </c>
      <c r="M58" s="145"/>
      <c r="N58" s="145"/>
      <c r="O58" s="145"/>
      <c r="P58" s="145"/>
      <c r="Q58" s="145"/>
      <c r="R58" s="145"/>
      <c r="S58" s="145"/>
      <c r="T58" s="21" t="s">
        <v>174</v>
      </c>
    </row>
    <row r="59" spans="1:21" s="143" customFormat="1" ht="72.599999999999994" customHeight="1" x14ac:dyDescent="0.3">
      <c r="A59" s="94"/>
      <c r="B59" s="95"/>
      <c r="C59" s="95"/>
      <c r="D59" s="134"/>
      <c r="E59" s="158">
        <v>79944</v>
      </c>
      <c r="F59" s="94" t="s">
        <v>30</v>
      </c>
      <c r="G59" s="95" t="s">
        <v>393</v>
      </c>
      <c r="H59" s="95" t="s">
        <v>394</v>
      </c>
      <c r="I59" s="95" t="s">
        <v>259</v>
      </c>
      <c r="J59" s="95" t="s">
        <v>426</v>
      </c>
      <c r="K59" s="95" t="s">
        <v>395</v>
      </c>
      <c r="L59" s="95" t="s">
        <v>849</v>
      </c>
      <c r="M59" s="145"/>
      <c r="N59" s="145"/>
      <c r="O59" s="145"/>
      <c r="P59" s="145"/>
      <c r="Q59" s="145"/>
      <c r="R59" s="145"/>
      <c r="S59" s="145"/>
      <c r="T59" s="21" t="s">
        <v>174</v>
      </c>
    </row>
    <row r="60" spans="1:21" s="143" customFormat="1" ht="38.4" customHeight="1" x14ac:dyDescent="0.3">
      <c r="A60" s="94"/>
      <c r="B60" s="95"/>
      <c r="C60" s="95"/>
      <c r="D60" s="134">
        <v>83000</v>
      </c>
      <c r="E60" s="158">
        <f>SUM(E61:E62)</f>
        <v>174914</v>
      </c>
      <c r="F60" s="94"/>
      <c r="G60" s="95" t="s">
        <v>148</v>
      </c>
      <c r="H60" s="95"/>
      <c r="I60" s="95"/>
      <c r="J60" s="95"/>
      <c r="K60" s="95"/>
      <c r="L60" s="95"/>
      <c r="M60" s="145"/>
      <c r="N60" s="145"/>
      <c r="O60" s="145"/>
      <c r="P60" s="145"/>
      <c r="Q60" s="145"/>
      <c r="R60" s="145"/>
      <c r="S60" s="145"/>
      <c r="T60" s="95"/>
    </row>
    <row r="61" spans="1:21" s="143" customFormat="1" ht="37.799999999999997" customHeight="1" x14ac:dyDescent="0.3">
      <c r="A61" s="94"/>
      <c r="B61" s="95"/>
      <c r="C61" s="95"/>
      <c r="D61" s="134"/>
      <c r="E61" s="158">
        <v>68536</v>
      </c>
      <c r="F61" s="107" t="s">
        <v>168</v>
      </c>
      <c r="G61" s="95" t="s">
        <v>444</v>
      </c>
      <c r="H61" s="95" t="s">
        <v>445</v>
      </c>
      <c r="I61" s="95" t="s">
        <v>252</v>
      </c>
      <c r="J61" s="95" t="s">
        <v>252</v>
      </c>
      <c r="K61" s="95" t="s">
        <v>446</v>
      </c>
      <c r="L61" s="95" t="s">
        <v>850</v>
      </c>
      <c r="M61" s="145">
        <v>106</v>
      </c>
      <c r="N61" s="145">
        <v>10</v>
      </c>
      <c r="O61" s="145">
        <v>16</v>
      </c>
      <c r="P61" s="145">
        <v>3</v>
      </c>
      <c r="Q61" s="145">
        <v>3</v>
      </c>
      <c r="R61" s="145">
        <v>0</v>
      </c>
      <c r="S61" s="145">
        <v>0</v>
      </c>
      <c r="T61" s="95"/>
    </row>
    <row r="62" spans="1:21" s="143" customFormat="1" ht="37.799999999999997" customHeight="1" x14ac:dyDescent="0.3">
      <c r="A62" s="94"/>
      <c r="B62" s="95"/>
      <c r="C62" s="95"/>
      <c r="D62" s="134"/>
      <c r="E62" s="158">
        <v>106378</v>
      </c>
      <c r="F62" s="107" t="s">
        <v>168</v>
      </c>
      <c r="G62" s="95" t="s">
        <v>447</v>
      </c>
      <c r="H62" s="95" t="s">
        <v>448</v>
      </c>
      <c r="I62" s="95" t="s">
        <v>249</v>
      </c>
      <c r="J62" s="95" t="s">
        <v>449</v>
      </c>
      <c r="K62" s="95" t="s">
        <v>446</v>
      </c>
      <c r="L62" s="95" t="s">
        <v>850</v>
      </c>
      <c r="M62" s="145">
        <v>106</v>
      </c>
      <c r="N62" s="145">
        <v>11</v>
      </c>
      <c r="O62" s="145">
        <v>27</v>
      </c>
      <c r="P62" s="145">
        <v>3</v>
      </c>
      <c r="Q62" s="145">
        <v>3</v>
      </c>
      <c r="R62" s="145">
        <v>0</v>
      </c>
      <c r="S62" s="145">
        <v>0</v>
      </c>
      <c r="T62" s="95"/>
    </row>
    <row r="63" spans="1:21" s="143" customFormat="1" ht="51.6" customHeight="1" x14ac:dyDescent="0.3">
      <c r="A63" s="94"/>
      <c r="B63" s="95"/>
      <c r="C63" s="95"/>
      <c r="D63" s="134">
        <v>152000</v>
      </c>
      <c r="E63" s="158">
        <f>SUM(E64)</f>
        <v>108064</v>
      </c>
      <c r="F63" s="159"/>
      <c r="G63" s="95" t="s">
        <v>149</v>
      </c>
      <c r="H63" s="95"/>
      <c r="I63" s="95"/>
      <c r="J63" s="95"/>
      <c r="K63" s="95"/>
      <c r="L63" s="95"/>
      <c r="M63" s="145"/>
      <c r="N63" s="145"/>
      <c r="O63" s="145"/>
      <c r="P63" s="145"/>
      <c r="Q63" s="145"/>
      <c r="R63" s="145"/>
      <c r="S63" s="145"/>
      <c r="T63" s="95"/>
    </row>
    <row r="64" spans="1:21" s="143" customFormat="1" ht="37.799999999999997" customHeight="1" x14ac:dyDescent="0.3">
      <c r="A64" s="94"/>
      <c r="B64" s="95"/>
      <c r="C64" s="95"/>
      <c r="D64" s="134"/>
      <c r="E64" s="158">
        <v>108064</v>
      </c>
      <c r="F64" s="159" t="s">
        <v>30</v>
      </c>
      <c r="G64" s="95" t="s">
        <v>450</v>
      </c>
      <c r="H64" s="95" t="s">
        <v>451</v>
      </c>
      <c r="I64" s="95" t="s">
        <v>249</v>
      </c>
      <c r="J64" s="95" t="s">
        <v>250</v>
      </c>
      <c r="K64" s="95" t="s">
        <v>452</v>
      </c>
      <c r="L64" s="95" t="s">
        <v>851</v>
      </c>
      <c r="M64" s="145">
        <v>106</v>
      </c>
      <c r="N64" s="145" t="s">
        <v>731</v>
      </c>
      <c r="O64" s="145">
        <v>27</v>
      </c>
      <c r="P64" s="145">
        <v>3</v>
      </c>
      <c r="Q64" s="145">
        <v>2</v>
      </c>
      <c r="R64" s="145">
        <v>0</v>
      </c>
      <c r="S64" s="145">
        <v>1</v>
      </c>
      <c r="T64" s="95"/>
    </row>
    <row r="65" spans="1:20" s="143" customFormat="1" ht="37.200000000000003" customHeight="1" x14ac:dyDescent="0.3">
      <c r="A65" s="94"/>
      <c r="B65" s="95"/>
      <c r="C65" s="95"/>
      <c r="D65" s="134">
        <v>109000</v>
      </c>
      <c r="E65" s="158">
        <f>SUM(E66)</f>
        <v>71006</v>
      </c>
      <c r="F65" s="159"/>
      <c r="G65" s="95" t="s">
        <v>150</v>
      </c>
      <c r="H65" s="95"/>
      <c r="I65" s="95"/>
      <c r="J65" s="95"/>
      <c r="K65" s="95"/>
      <c r="L65" s="95"/>
      <c r="M65" s="145"/>
      <c r="N65" s="145"/>
      <c r="O65" s="145"/>
      <c r="P65" s="145"/>
      <c r="Q65" s="145"/>
      <c r="R65" s="145"/>
      <c r="S65" s="145"/>
      <c r="T65" s="95"/>
    </row>
    <row r="66" spans="1:20" s="143" customFormat="1" ht="72.599999999999994" customHeight="1" x14ac:dyDescent="0.3">
      <c r="A66" s="94"/>
      <c r="B66" s="95"/>
      <c r="C66" s="95"/>
      <c r="D66" s="134"/>
      <c r="E66" s="158">
        <v>71006</v>
      </c>
      <c r="F66" s="107" t="s">
        <v>168</v>
      </c>
      <c r="G66" s="95" t="s">
        <v>456</v>
      </c>
      <c r="H66" s="95" t="s">
        <v>453</v>
      </c>
      <c r="I66" s="95" t="s">
        <v>454</v>
      </c>
      <c r="J66" s="95" t="s">
        <v>455</v>
      </c>
      <c r="K66" s="95" t="s">
        <v>457</v>
      </c>
      <c r="L66" s="95" t="s">
        <v>852</v>
      </c>
      <c r="M66" s="145">
        <v>106</v>
      </c>
      <c r="N66" s="145" t="s">
        <v>671</v>
      </c>
      <c r="O66" s="145" t="s">
        <v>736</v>
      </c>
      <c r="P66" s="145">
        <v>3</v>
      </c>
      <c r="Q66" s="145">
        <v>1</v>
      </c>
      <c r="R66" s="145">
        <v>0</v>
      </c>
      <c r="S66" s="145">
        <v>2</v>
      </c>
      <c r="T66" s="95"/>
    </row>
    <row r="67" spans="1:20" s="143" customFormat="1" x14ac:dyDescent="0.3">
      <c r="A67" s="94"/>
      <c r="B67" s="95"/>
      <c r="C67" s="95"/>
      <c r="D67" s="134">
        <v>0</v>
      </c>
      <c r="E67" s="158">
        <f>SUM(E68)</f>
        <v>88035</v>
      </c>
      <c r="F67" s="94"/>
      <c r="G67" s="107" t="s">
        <v>458</v>
      </c>
      <c r="H67" s="95"/>
      <c r="I67" s="95"/>
      <c r="J67" s="95"/>
      <c r="K67" s="95"/>
      <c r="L67" s="95"/>
      <c r="M67" s="145"/>
      <c r="N67" s="145"/>
      <c r="O67" s="145"/>
      <c r="P67" s="145"/>
      <c r="Q67" s="145"/>
      <c r="R67" s="145"/>
      <c r="S67" s="145"/>
      <c r="T67" s="95"/>
    </row>
    <row r="68" spans="1:20" s="143" customFormat="1" ht="32.4" x14ac:dyDescent="0.3">
      <c r="A68" s="94"/>
      <c r="B68" s="95"/>
      <c r="C68" s="95"/>
      <c r="D68" s="134"/>
      <c r="E68" s="158">
        <v>88035</v>
      </c>
      <c r="F68" s="94" t="s">
        <v>30</v>
      </c>
      <c r="G68" s="95" t="s">
        <v>459</v>
      </c>
      <c r="H68" s="95" t="s">
        <v>462</v>
      </c>
      <c r="I68" s="95" t="s">
        <v>460</v>
      </c>
      <c r="J68" s="95" t="s">
        <v>461</v>
      </c>
      <c r="K68" s="95" t="s">
        <v>463</v>
      </c>
      <c r="L68" s="95" t="s">
        <v>853</v>
      </c>
      <c r="M68" s="145">
        <v>106</v>
      </c>
      <c r="N68" s="145" t="s">
        <v>671</v>
      </c>
      <c r="O68" s="145">
        <v>30</v>
      </c>
      <c r="P68" s="145">
        <v>2</v>
      </c>
      <c r="Q68" s="145">
        <v>0</v>
      </c>
      <c r="R68" s="145">
        <v>0</v>
      </c>
      <c r="S68" s="145">
        <v>2</v>
      </c>
      <c r="T68" s="95"/>
    </row>
    <row r="69" spans="1:20" ht="32.4" x14ac:dyDescent="0.3">
      <c r="A69" s="96">
        <v>106</v>
      </c>
      <c r="B69" s="97" t="s">
        <v>85</v>
      </c>
      <c r="C69" s="97" t="s">
        <v>86</v>
      </c>
      <c r="D69" s="131">
        <f>SUM(D54,D60,D62,D63,D65,D67)</f>
        <v>583000</v>
      </c>
      <c r="E69" s="131">
        <f>SUM(E54,E60,E63,E65,E67)</f>
        <v>721427</v>
      </c>
      <c r="F69" s="98"/>
      <c r="G69" s="97"/>
      <c r="H69" s="97"/>
      <c r="I69" s="97"/>
      <c r="J69" s="97"/>
      <c r="K69" s="97"/>
      <c r="L69" s="97"/>
      <c r="M69" s="99"/>
      <c r="N69" s="99"/>
      <c r="O69" s="99"/>
      <c r="P69" s="99">
        <f>SUM(P54:P68)</f>
        <v>18</v>
      </c>
      <c r="Q69" s="99">
        <f>SUM(Q54:Q68)</f>
        <v>13</v>
      </c>
      <c r="R69" s="99">
        <f>SUM(R54:R68)</f>
        <v>0</v>
      </c>
      <c r="S69" s="99">
        <f>SUM(S54:S68)</f>
        <v>5</v>
      </c>
      <c r="T69" s="100"/>
    </row>
    <row r="70" spans="1:20" s="143" customFormat="1" ht="52.2" customHeight="1" x14ac:dyDescent="0.3">
      <c r="A70" s="94">
        <v>106</v>
      </c>
      <c r="B70" s="95" t="s">
        <v>87</v>
      </c>
      <c r="C70" s="95" t="s">
        <v>79</v>
      </c>
      <c r="D70" s="134">
        <v>68000</v>
      </c>
      <c r="E70" s="133">
        <f>SUM(E71:E71)</f>
        <v>6555</v>
      </c>
      <c r="F70" s="94"/>
      <c r="G70" s="95" t="s">
        <v>152</v>
      </c>
      <c r="H70" s="95"/>
      <c r="I70" s="95"/>
      <c r="J70" s="95"/>
      <c r="K70" s="95"/>
      <c r="L70" s="95"/>
      <c r="M70" s="145"/>
      <c r="N70" s="145"/>
      <c r="O70" s="145"/>
      <c r="P70" s="145"/>
      <c r="Q70" s="145"/>
      <c r="R70" s="145"/>
      <c r="S70" s="145"/>
      <c r="T70" s="95"/>
    </row>
    <row r="71" spans="1:20" s="143" customFormat="1" ht="36.6" customHeight="1" x14ac:dyDescent="0.3">
      <c r="A71" s="94"/>
      <c r="B71" s="95"/>
      <c r="C71" s="95"/>
      <c r="D71" s="134"/>
      <c r="E71" s="133">
        <v>6555</v>
      </c>
      <c r="F71" s="94" t="s">
        <v>35</v>
      </c>
      <c r="G71" s="95" t="s">
        <v>512</v>
      </c>
      <c r="H71" s="95" t="s">
        <v>513</v>
      </c>
      <c r="I71" s="95" t="s">
        <v>279</v>
      </c>
      <c r="J71" s="95" t="s">
        <v>514</v>
      </c>
      <c r="K71" s="95" t="s">
        <v>515</v>
      </c>
      <c r="L71" s="95" t="s">
        <v>854</v>
      </c>
      <c r="M71" s="145">
        <v>106</v>
      </c>
      <c r="N71" s="145" t="s">
        <v>733</v>
      </c>
      <c r="O71" s="145">
        <v>26</v>
      </c>
      <c r="P71" s="145">
        <v>5</v>
      </c>
      <c r="Q71" s="145">
        <v>2</v>
      </c>
      <c r="R71" s="145">
        <v>0</v>
      </c>
      <c r="S71" s="145">
        <v>3</v>
      </c>
      <c r="T71" s="95"/>
    </row>
    <row r="72" spans="1:20" s="143" customFormat="1" ht="51" customHeight="1" x14ac:dyDescent="0.3">
      <c r="A72" s="94"/>
      <c r="B72" s="95"/>
      <c r="C72" s="95"/>
      <c r="D72" s="134">
        <v>113000</v>
      </c>
      <c r="E72" s="133">
        <f>SUM(E73:E73)</f>
        <v>93266</v>
      </c>
      <c r="F72" s="94"/>
      <c r="G72" s="95" t="s">
        <v>153</v>
      </c>
      <c r="H72" s="95"/>
      <c r="I72" s="95"/>
      <c r="J72" s="95"/>
      <c r="K72" s="95"/>
      <c r="L72" s="95"/>
      <c r="M72" s="145"/>
      <c r="N72" s="145"/>
      <c r="O72" s="145"/>
      <c r="P72" s="145"/>
      <c r="Q72" s="145"/>
      <c r="R72" s="145"/>
      <c r="S72" s="145"/>
      <c r="T72" s="95"/>
    </row>
    <row r="73" spans="1:20" s="143" customFormat="1" ht="65.400000000000006" customHeight="1" x14ac:dyDescent="0.3">
      <c r="A73" s="94"/>
      <c r="B73" s="95"/>
      <c r="C73" s="95"/>
      <c r="D73" s="134"/>
      <c r="E73" s="133">
        <v>93266</v>
      </c>
      <c r="F73" s="94" t="s">
        <v>35</v>
      </c>
      <c r="G73" s="95" t="s">
        <v>488</v>
      </c>
      <c r="H73" s="95" t="s">
        <v>484</v>
      </c>
      <c r="I73" s="95" t="s">
        <v>485</v>
      </c>
      <c r="J73" s="95" t="s">
        <v>486</v>
      </c>
      <c r="K73" s="95" t="s">
        <v>487</v>
      </c>
      <c r="L73" s="95" t="s">
        <v>855</v>
      </c>
      <c r="M73" s="145"/>
      <c r="N73" s="145"/>
      <c r="O73" s="145"/>
      <c r="P73" s="145"/>
      <c r="Q73" s="145"/>
      <c r="R73" s="145"/>
      <c r="S73" s="145"/>
      <c r="T73" s="21" t="s">
        <v>174</v>
      </c>
    </row>
    <row r="74" spans="1:20" s="143" customFormat="1" ht="32.4" customHeight="1" x14ac:dyDescent="0.3">
      <c r="A74" s="94"/>
      <c r="B74" s="95"/>
      <c r="C74" s="95"/>
      <c r="D74" s="134">
        <f>2465000+517000</f>
        <v>2982000</v>
      </c>
      <c r="E74" s="133">
        <f>SUM(E75:E80)</f>
        <v>3088419</v>
      </c>
      <c r="F74" s="94"/>
      <c r="G74" s="95" t="s">
        <v>154</v>
      </c>
      <c r="H74" s="95"/>
      <c r="I74" s="95"/>
      <c r="J74" s="95"/>
      <c r="K74" s="95"/>
      <c r="L74" s="95"/>
      <c r="M74" s="145"/>
      <c r="N74" s="145"/>
      <c r="O74" s="145"/>
      <c r="P74" s="145"/>
      <c r="Q74" s="145"/>
      <c r="R74" s="145"/>
      <c r="S74" s="145"/>
      <c r="T74" s="95" t="s">
        <v>151</v>
      </c>
    </row>
    <row r="75" spans="1:20" s="143" customFormat="1" ht="48.6" x14ac:dyDescent="0.3">
      <c r="A75" s="94"/>
      <c r="B75" s="95"/>
      <c r="C75" s="95"/>
      <c r="D75" s="134"/>
      <c r="E75" s="133">
        <v>188037</v>
      </c>
      <c r="F75" s="94" t="s">
        <v>30</v>
      </c>
      <c r="G75" s="95" t="s">
        <v>466</v>
      </c>
      <c r="H75" s="95" t="s">
        <v>472</v>
      </c>
      <c r="I75" s="95" t="s">
        <v>252</v>
      </c>
      <c r="J75" s="95" t="s">
        <v>252</v>
      </c>
      <c r="K75" s="95" t="s">
        <v>743</v>
      </c>
      <c r="L75" s="95" t="s">
        <v>856</v>
      </c>
      <c r="M75" s="145">
        <v>106</v>
      </c>
      <c r="N75" s="145" t="s">
        <v>672</v>
      </c>
      <c r="O75" s="145">
        <v>26</v>
      </c>
      <c r="P75" s="145">
        <v>2</v>
      </c>
      <c r="Q75" s="145">
        <v>2</v>
      </c>
      <c r="R75" s="145">
        <v>0</v>
      </c>
      <c r="S75" s="145">
        <v>0</v>
      </c>
      <c r="T75" s="95"/>
    </row>
    <row r="76" spans="1:20" s="143" customFormat="1" ht="48.6" x14ac:dyDescent="0.3">
      <c r="A76" s="94"/>
      <c r="B76" s="95"/>
      <c r="C76" s="95"/>
      <c r="D76" s="134"/>
      <c r="E76" s="133">
        <v>166337</v>
      </c>
      <c r="F76" s="94" t="s">
        <v>30</v>
      </c>
      <c r="G76" s="95" t="s">
        <v>467</v>
      </c>
      <c r="H76" s="95" t="s">
        <v>473</v>
      </c>
      <c r="I76" s="95" t="s">
        <v>259</v>
      </c>
      <c r="J76" s="95" t="s">
        <v>260</v>
      </c>
      <c r="K76" s="95" t="s">
        <v>745</v>
      </c>
      <c r="L76" s="95" t="s">
        <v>857</v>
      </c>
      <c r="M76" s="145">
        <v>106</v>
      </c>
      <c r="N76" s="145" t="s">
        <v>672</v>
      </c>
      <c r="O76" s="145">
        <v>20</v>
      </c>
      <c r="P76" s="145">
        <v>7</v>
      </c>
      <c r="Q76" s="145">
        <v>7</v>
      </c>
      <c r="R76" s="145">
        <v>0</v>
      </c>
      <c r="S76" s="145">
        <v>0</v>
      </c>
      <c r="T76" s="95"/>
    </row>
    <row r="77" spans="1:20" s="143" customFormat="1" ht="85.8" customHeight="1" x14ac:dyDescent="0.3">
      <c r="A77" s="94"/>
      <c r="B77" s="95"/>
      <c r="C77" s="95"/>
      <c r="D77" s="134"/>
      <c r="E77" s="133">
        <v>1048483</v>
      </c>
      <c r="F77" s="94" t="s">
        <v>35</v>
      </c>
      <c r="G77" s="95" t="s">
        <v>468</v>
      </c>
      <c r="H77" s="95" t="s">
        <v>474</v>
      </c>
      <c r="I77" s="95" t="s">
        <v>475</v>
      </c>
      <c r="J77" s="95" t="s">
        <v>476</v>
      </c>
      <c r="K77" s="95" t="s">
        <v>752</v>
      </c>
      <c r="L77" s="95" t="s">
        <v>858</v>
      </c>
      <c r="M77" s="145">
        <v>106</v>
      </c>
      <c r="N77" s="145" t="s">
        <v>675</v>
      </c>
      <c r="O77" s="145">
        <v>20</v>
      </c>
      <c r="P77" s="145">
        <v>4</v>
      </c>
      <c r="Q77" s="145">
        <v>4</v>
      </c>
      <c r="R77" s="145">
        <v>0</v>
      </c>
      <c r="S77" s="145">
        <v>0</v>
      </c>
      <c r="T77" s="95"/>
    </row>
    <row r="78" spans="1:20" s="143" customFormat="1" ht="52.2" customHeight="1" x14ac:dyDescent="0.3">
      <c r="A78" s="94"/>
      <c r="B78" s="95"/>
      <c r="C78" s="95"/>
      <c r="D78" s="134"/>
      <c r="E78" s="133">
        <v>687506</v>
      </c>
      <c r="F78" s="94" t="s">
        <v>30</v>
      </c>
      <c r="G78" s="95" t="s">
        <v>469</v>
      </c>
      <c r="H78" s="95" t="s">
        <v>477</v>
      </c>
      <c r="I78" s="95" t="s">
        <v>478</v>
      </c>
      <c r="J78" s="95" t="s">
        <v>479</v>
      </c>
      <c r="K78" s="95" t="s">
        <v>751</v>
      </c>
      <c r="L78" s="95" t="s">
        <v>859</v>
      </c>
      <c r="M78" s="145">
        <v>107</v>
      </c>
      <c r="N78" s="145" t="s">
        <v>730</v>
      </c>
      <c r="O78" s="145">
        <v>15</v>
      </c>
      <c r="P78" s="145">
        <v>6</v>
      </c>
      <c r="Q78" s="145">
        <v>6</v>
      </c>
      <c r="R78" s="145">
        <v>0</v>
      </c>
      <c r="S78" s="145">
        <v>0</v>
      </c>
      <c r="T78" s="95"/>
    </row>
    <row r="79" spans="1:20" s="143" customFormat="1" ht="69" customHeight="1" x14ac:dyDescent="0.3">
      <c r="A79" s="94"/>
      <c r="B79" s="95"/>
      <c r="C79" s="95"/>
      <c r="D79" s="134"/>
      <c r="E79" s="133">
        <v>662524</v>
      </c>
      <c r="F79" s="94" t="s">
        <v>30</v>
      </c>
      <c r="G79" s="95" t="s">
        <v>470</v>
      </c>
      <c r="H79" s="95" t="s">
        <v>480</v>
      </c>
      <c r="I79" s="95" t="s">
        <v>481</v>
      </c>
      <c r="J79" s="95" t="s">
        <v>482</v>
      </c>
      <c r="K79" s="95" t="s">
        <v>753</v>
      </c>
      <c r="L79" s="95" t="s">
        <v>860</v>
      </c>
      <c r="M79" s="145">
        <v>107</v>
      </c>
      <c r="N79" s="145" t="s">
        <v>730</v>
      </c>
      <c r="O79" s="145">
        <v>12</v>
      </c>
      <c r="P79" s="145">
        <v>3</v>
      </c>
      <c r="Q79" s="145">
        <v>3</v>
      </c>
      <c r="R79" s="145">
        <v>0</v>
      </c>
      <c r="S79" s="145">
        <v>0</v>
      </c>
      <c r="T79" s="95"/>
    </row>
    <row r="80" spans="1:20" s="143" customFormat="1" ht="52.2" customHeight="1" x14ac:dyDescent="0.3">
      <c r="A80" s="94"/>
      <c r="B80" s="95"/>
      <c r="C80" s="95"/>
      <c r="D80" s="134"/>
      <c r="E80" s="133">
        <v>335532</v>
      </c>
      <c r="F80" s="94" t="s">
        <v>30</v>
      </c>
      <c r="G80" s="95" t="s">
        <v>471</v>
      </c>
      <c r="H80" s="95" t="s">
        <v>483</v>
      </c>
      <c r="I80" s="95" t="s">
        <v>279</v>
      </c>
      <c r="J80" s="95" t="s">
        <v>280</v>
      </c>
      <c r="K80" s="95" t="s">
        <v>754</v>
      </c>
      <c r="L80" s="95" t="s">
        <v>861</v>
      </c>
      <c r="M80" s="145">
        <v>107</v>
      </c>
      <c r="N80" s="145" t="s">
        <v>734</v>
      </c>
      <c r="O80" s="145" t="s">
        <v>734</v>
      </c>
      <c r="P80" s="145">
        <v>3</v>
      </c>
      <c r="Q80" s="145">
        <v>3</v>
      </c>
      <c r="R80" s="145">
        <v>0</v>
      </c>
      <c r="S80" s="145">
        <v>0</v>
      </c>
      <c r="T80" s="95"/>
    </row>
    <row r="81" spans="1:20" s="143" customFormat="1" ht="33.6" customHeight="1" x14ac:dyDescent="0.3">
      <c r="A81" s="94"/>
      <c r="B81" s="95"/>
      <c r="C81" s="95"/>
      <c r="D81" s="134">
        <v>668000</v>
      </c>
      <c r="E81" s="133">
        <f>SUM(E82)</f>
        <v>513372</v>
      </c>
      <c r="F81" s="94"/>
      <c r="G81" s="95" t="s">
        <v>155</v>
      </c>
      <c r="H81" s="95"/>
      <c r="I81" s="95"/>
      <c r="J81" s="95"/>
      <c r="K81" s="95"/>
      <c r="L81" s="95"/>
      <c r="M81" s="145"/>
      <c r="N81" s="145"/>
      <c r="O81" s="145"/>
      <c r="P81" s="145"/>
      <c r="Q81" s="145"/>
      <c r="R81" s="145"/>
      <c r="S81" s="145"/>
      <c r="T81" s="95"/>
    </row>
    <row r="82" spans="1:20" s="143" customFormat="1" ht="69.599999999999994" customHeight="1" x14ac:dyDescent="0.3">
      <c r="A82" s="94"/>
      <c r="B82" s="95"/>
      <c r="C82" s="95"/>
      <c r="D82" s="134"/>
      <c r="E82" s="133">
        <v>513372</v>
      </c>
      <c r="F82" s="94" t="s">
        <v>30</v>
      </c>
      <c r="G82" s="149" t="s">
        <v>725</v>
      </c>
      <c r="H82" s="150" t="s">
        <v>517</v>
      </c>
      <c r="I82" s="151" t="s">
        <v>516</v>
      </c>
      <c r="J82" s="95" t="s">
        <v>726</v>
      </c>
      <c r="K82" s="152" t="s">
        <v>518</v>
      </c>
      <c r="L82" s="153" t="s">
        <v>862</v>
      </c>
      <c r="M82" s="154">
        <v>107</v>
      </c>
      <c r="N82" s="154" t="s">
        <v>730</v>
      </c>
      <c r="O82" s="154">
        <v>28</v>
      </c>
      <c r="P82" s="155">
        <v>3</v>
      </c>
      <c r="Q82" s="156">
        <v>3</v>
      </c>
      <c r="R82" s="156">
        <v>0</v>
      </c>
      <c r="S82" s="156">
        <v>0</v>
      </c>
      <c r="T82" s="157"/>
    </row>
    <row r="83" spans="1:20" s="143" customFormat="1" ht="37.200000000000003" customHeight="1" x14ac:dyDescent="0.3">
      <c r="A83" s="94"/>
      <c r="B83" s="95"/>
      <c r="C83" s="95"/>
      <c r="D83" s="134">
        <v>25000</v>
      </c>
      <c r="E83" s="133">
        <v>0</v>
      </c>
      <c r="F83" s="94"/>
      <c r="G83" s="95" t="s">
        <v>88</v>
      </c>
      <c r="H83" s="95"/>
      <c r="I83" s="95"/>
      <c r="J83" s="95"/>
      <c r="K83" s="95"/>
      <c r="L83" s="95"/>
      <c r="M83" s="145"/>
      <c r="N83" s="145"/>
      <c r="O83" s="145"/>
      <c r="P83" s="145"/>
      <c r="Q83" s="145"/>
      <c r="R83" s="145"/>
      <c r="S83" s="145"/>
      <c r="T83" s="95" t="s">
        <v>489</v>
      </c>
    </row>
    <row r="84" spans="1:20" s="143" customFormat="1" ht="24.6" customHeight="1" x14ac:dyDescent="0.3">
      <c r="A84" s="94"/>
      <c r="B84" s="95"/>
      <c r="C84" s="95"/>
      <c r="D84" s="134">
        <f>SUM(D85,D92,D94)</f>
        <v>861000</v>
      </c>
      <c r="E84" s="134">
        <f>SUM(E85,E92,E94)</f>
        <v>607610</v>
      </c>
      <c r="F84" s="94"/>
      <c r="G84" s="95" t="s">
        <v>89</v>
      </c>
      <c r="H84" s="95"/>
      <c r="I84" s="95"/>
      <c r="J84" s="95"/>
      <c r="K84" s="95"/>
      <c r="L84" s="95"/>
      <c r="M84" s="145"/>
      <c r="N84" s="145"/>
      <c r="O84" s="145"/>
      <c r="P84" s="145"/>
      <c r="Q84" s="145"/>
      <c r="R84" s="145"/>
      <c r="S84" s="145"/>
      <c r="T84" s="95"/>
    </row>
    <row r="85" spans="1:20" s="143" customFormat="1" ht="48.6" customHeight="1" x14ac:dyDescent="0.3">
      <c r="A85" s="94"/>
      <c r="B85" s="95"/>
      <c r="C85" s="95"/>
      <c r="D85" s="134">
        <v>175000</v>
      </c>
      <c r="E85" s="133">
        <f>SUM(E86:E91)</f>
        <v>158568</v>
      </c>
      <c r="F85" s="94"/>
      <c r="G85" s="95" t="s">
        <v>90</v>
      </c>
      <c r="H85" s="95"/>
      <c r="I85" s="95"/>
      <c r="J85" s="95"/>
      <c r="K85" s="95"/>
      <c r="L85" s="95"/>
      <c r="M85" s="145"/>
      <c r="N85" s="145"/>
      <c r="O85" s="145"/>
      <c r="P85" s="145"/>
      <c r="Q85" s="145"/>
      <c r="R85" s="145"/>
      <c r="S85" s="145"/>
      <c r="T85" s="95" t="s">
        <v>509</v>
      </c>
    </row>
    <row r="86" spans="1:20" s="143" customFormat="1" ht="46.2" customHeight="1" x14ac:dyDescent="0.3">
      <c r="A86" s="94"/>
      <c r="B86" s="95"/>
      <c r="C86" s="95"/>
      <c r="D86" s="134"/>
      <c r="E86" s="133">
        <v>20245</v>
      </c>
      <c r="F86" s="94"/>
      <c r="G86" s="95" t="s">
        <v>490</v>
      </c>
      <c r="H86" s="95" t="s">
        <v>491</v>
      </c>
      <c r="I86" s="95" t="s">
        <v>492</v>
      </c>
      <c r="J86" s="95" t="s">
        <v>493</v>
      </c>
      <c r="K86" s="95" t="s">
        <v>494</v>
      </c>
      <c r="L86" s="95" t="s">
        <v>863</v>
      </c>
      <c r="M86" s="145"/>
      <c r="N86" s="145"/>
      <c r="O86" s="145"/>
      <c r="P86" s="145"/>
      <c r="Q86" s="145"/>
      <c r="R86" s="145"/>
      <c r="S86" s="145"/>
      <c r="T86" s="95"/>
    </row>
    <row r="87" spans="1:20" s="143" customFormat="1" ht="46.2" customHeight="1" x14ac:dyDescent="0.3">
      <c r="A87" s="94"/>
      <c r="B87" s="95"/>
      <c r="C87" s="95"/>
      <c r="D87" s="134"/>
      <c r="E87" s="133">
        <v>31714</v>
      </c>
      <c r="F87" s="94"/>
      <c r="G87" s="95" t="s">
        <v>495</v>
      </c>
      <c r="H87" s="95" t="s">
        <v>496</v>
      </c>
      <c r="I87" s="95" t="s">
        <v>492</v>
      </c>
      <c r="J87" s="95" t="s">
        <v>493</v>
      </c>
      <c r="K87" s="95" t="s">
        <v>497</v>
      </c>
      <c r="L87" s="95" t="s">
        <v>864</v>
      </c>
      <c r="M87" s="145"/>
      <c r="N87" s="145"/>
      <c r="O87" s="145"/>
      <c r="P87" s="145"/>
      <c r="Q87" s="145"/>
      <c r="R87" s="145"/>
      <c r="S87" s="145"/>
      <c r="T87" s="95"/>
    </row>
    <row r="88" spans="1:20" s="143" customFormat="1" ht="46.2" customHeight="1" x14ac:dyDescent="0.3">
      <c r="A88" s="94"/>
      <c r="B88" s="95"/>
      <c r="C88" s="95"/>
      <c r="D88" s="134"/>
      <c r="E88" s="133">
        <v>17706</v>
      </c>
      <c r="F88" s="94"/>
      <c r="G88" s="95" t="s">
        <v>498</v>
      </c>
      <c r="H88" s="95" t="s">
        <v>499</v>
      </c>
      <c r="I88" s="95" t="s">
        <v>492</v>
      </c>
      <c r="J88" s="95" t="s">
        <v>493</v>
      </c>
      <c r="K88" s="95" t="s">
        <v>500</v>
      </c>
      <c r="L88" s="95" t="s">
        <v>865</v>
      </c>
      <c r="M88" s="145"/>
      <c r="N88" s="145"/>
      <c r="O88" s="145"/>
      <c r="P88" s="145"/>
      <c r="Q88" s="145"/>
      <c r="R88" s="145"/>
      <c r="S88" s="145"/>
      <c r="T88" s="95"/>
    </row>
    <row r="89" spans="1:20" s="143" customFormat="1" ht="46.2" customHeight="1" x14ac:dyDescent="0.3">
      <c r="A89" s="94"/>
      <c r="B89" s="95"/>
      <c r="C89" s="95"/>
      <c r="D89" s="134"/>
      <c r="E89" s="133">
        <v>34147</v>
      </c>
      <c r="F89" s="94"/>
      <c r="G89" s="95" t="s">
        <v>501</v>
      </c>
      <c r="H89" s="95" t="s">
        <v>502</v>
      </c>
      <c r="I89" s="95" t="s">
        <v>492</v>
      </c>
      <c r="J89" s="95" t="s">
        <v>493</v>
      </c>
      <c r="K89" s="95" t="s">
        <v>503</v>
      </c>
      <c r="L89" s="95" t="s">
        <v>866</v>
      </c>
      <c r="M89" s="145"/>
      <c r="N89" s="145"/>
      <c r="O89" s="145"/>
      <c r="P89" s="145"/>
      <c r="Q89" s="145"/>
      <c r="R89" s="145"/>
      <c r="S89" s="145"/>
      <c r="T89" s="95"/>
    </row>
    <row r="90" spans="1:20" s="143" customFormat="1" ht="46.2" customHeight="1" x14ac:dyDescent="0.3">
      <c r="A90" s="94"/>
      <c r="B90" s="95"/>
      <c r="C90" s="95"/>
      <c r="D90" s="134"/>
      <c r="E90" s="133">
        <v>31714</v>
      </c>
      <c r="F90" s="94"/>
      <c r="G90" s="95" t="s">
        <v>504</v>
      </c>
      <c r="H90" s="95" t="s">
        <v>505</v>
      </c>
      <c r="I90" s="95" t="s">
        <v>492</v>
      </c>
      <c r="J90" s="95" t="s">
        <v>493</v>
      </c>
      <c r="K90" s="95" t="s">
        <v>748</v>
      </c>
      <c r="L90" s="95" t="s">
        <v>867</v>
      </c>
      <c r="M90" s="145"/>
      <c r="N90" s="145"/>
      <c r="O90" s="145"/>
      <c r="P90" s="145"/>
      <c r="Q90" s="145"/>
      <c r="R90" s="145"/>
      <c r="S90" s="145"/>
      <c r="T90" s="95"/>
    </row>
    <row r="91" spans="1:20" s="143" customFormat="1" ht="100.8" customHeight="1" x14ac:dyDescent="0.3">
      <c r="A91" s="94"/>
      <c r="B91" s="95"/>
      <c r="C91" s="95"/>
      <c r="D91" s="134"/>
      <c r="E91" s="133">
        <v>23042</v>
      </c>
      <c r="F91" s="94"/>
      <c r="G91" s="95" t="s">
        <v>506</v>
      </c>
      <c r="H91" s="95" t="s">
        <v>507</v>
      </c>
      <c r="I91" s="95" t="s">
        <v>492</v>
      </c>
      <c r="J91" s="95" t="s">
        <v>493</v>
      </c>
      <c r="K91" s="95" t="s">
        <v>508</v>
      </c>
      <c r="L91" s="95" t="s">
        <v>868</v>
      </c>
      <c r="M91" s="145"/>
      <c r="N91" s="145"/>
      <c r="O91" s="145"/>
      <c r="P91" s="145"/>
      <c r="Q91" s="145"/>
      <c r="R91" s="145"/>
      <c r="S91" s="145"/>
      <c r="T91" s="95"/>
    </row>
    <row r="92" spans="1:20" s="143" customFormat="1" ht="385.2" customHeight="1" x14ac:dyDescent="0.3">
      <c r="A92" s="172"/>
      <c r="B92" s="174"/>
      <c r="C92" s="174"/>
      <c r="D92" s="169">
        <v>513000</v>
      </c>
      <c r="E92" s="166">
        <v>411101</v>
      </c>
      <c r="F92" s="172"/>
      <c r="G92" s="164" t="s">
        <v>91</v>
      </c>
      <c r="H92" s="164" t="s">
        <v>741</v>
      </c>
      <c r="I92" s="164" t="s">
        <v>492</v>
      </c>
      <c r="J92" s="164" t="s">
        <v>511</v>
      </c>
      <c r="K92" s="164" t="s">
        <v>727</v>
      </c>
      <c r="L92" s="164" t="s">
        <v>869</v>
      </c>
      <c r="M92" s="184"/>
      <c r="N92" s="184"/>
      <c r="O92" s="184"/>
      <c r="P92" s="184"/>
      <c r="Q92" s="184"/>
      <c r="R92" s="184"/>
      <c r="S92" s="184"/>
      <c r="T92" s="164" t="s">
        <v>510</v>
      </c>
    </row>
    <row r="93" spans="1:20" s="143" customFormat="1" ht="118.8" customHeight="1" x14ac:dyDescent="0.3">
      <c r="A93" s="186"/>
      <c r="B93" s="187"/>
      <c r="C93" s="187"/>
      <c r="D93" s="171"/>
      <c r="E93" s="168"/>
      <c r="F93" s="186"/>
      <c r="G93" s="176"/>
      <c r="H93" s="176"/>
      <c r="I93" s="176"/>
      <c r="J93" s="176"/>
      <c r="K93" s="176"/>
      <c r="L93" s="176"/>
      <c r="M93" s="185"/>
      <c r="N93" s="185"/>
      <c r="O93" s="185"/>
      <c r="P93" s="185"/>
      <c r="Q93" s="185"/>
      <c r="R93" s="185"/>
      <c r="S93" s="185"/>
      <c r="T93" s="176"/>
    </row>
    <row r="94" spans="1:20" s="143" customFormat="1" ht="54.6" customHeight="1" x14ac:dyDescent="0.3">
      <c r="A94" s="94"/>
      <c r="B94" s="95"/>
      <c r="C94" s="95"/>
      <c r="D94" s="134">
        <v>173000</v>
      </c>
      <c r="E94" s="133">
        <f>SUM(E95)</f>
        <v>37941</v>
      </c>
      <c r="F94" s="94"/>
      <c r="G94" s="95" t="s">
        <v>92</v>
      </c>
      <c r="H94" s="95"/>
      <c r="I94" s="95"/>
      <c r="J94" s="95"/>
      <c r="K94" s="95"/>
      <c r="L94" s="95"/>
      <c r="M94" s="145"/>
      <c r="N94" s="145"/>
      <c r="O94" s="145"/>
      <c r="P94" s="145"/>
      <c r="Q94" s="145"/>
      <c r="R94" s="145"/>
      <c r="S94" s="145"/>
      <c r="T94" s="151"/>
    </row>
    <row r="95" spans="1:20" s="143" customFormat="1" ht="68.400000000000006" customHeight="1" x14ac:dyDescent="0.3">
      <c r="A95" s="94"/>
      <c r="B95" s="95"/>
      <c r="C95" s="95"/>
      <c r="D95" s="134"/>
      <c r="E95" s="133">
        <v>37941</v>
      </c>
      <c r="F95" s="94"/>
      <c r="G95" s="95" t="s">
        <v>519</v>
      </c>
      <c r="H95" s="95" t="s">
        <v>520</v>
      </c>
      <c r="I95" s="95" t="s">
        <v>279</v>
      </c>
      <c r="J95" s="95" t="s">
        <v>280</v>
      </c>
      <c r="K95" s="95" t="s">
        <v>749</v>
      </c>
      <c r="L95" s="95" t="s">
        <v>870</v>
      </c>
      <c r="M95" s="145"/>
      <c r="N95" s="145"/>
      <c r="O95" s="145"/>
      <c r="P95" s="145"/>
      <c r="Q95" s="145"/>
      <c r="R95" s="145"/>
      <c r="S95" s="145"/>
      <c r="T95" s="95" t="s">
        <v>742</v>
      </c>
    </row>
    <row r="96" spans="1:20" ht="38.4" customHeight="1" x14ac:dyDescent="0.3">
      <c r="A96" s="96">
        <v>106</v>
      </c>
      <c r="B96" s="97" t="s">
        <v>93</v>
      </c>
      <c r="C96" s="97" t="s">
        <v>94</v>
      </c>
      <c r="D96" s="131">
        <f>SUM(D70,D72,D74,D81,D83,D84)</f>
        <v>4717000</v>
      </c>
      <c r="E96" s="132">
        <f>SUM(E70,E72,E74,E81,E83,E84)</f>
        <v>4309222</v>
      </c>
      <c r="F96" s="98"/>
      <c r="G96" s="97"/>
      <c r="H96" s="97"/>
      <c r="I96" s="97"/>
      <c r="J96" s="97"/>
      <c r="K96" s="97"/>
      <c r="L96" s="97"/>
      <c r="M96" s="99"/>
      <c r="N96" s="99"/>
      <c r="O96" s="99"/>
      <c r="P96" s="99">
        <f>SUM(P70:P95)</f>
        <v>33</v>
      </c>
      <c r="Q96" s="99">
        <f>SUM(Q70:Q95)</f>
        <v>30</v>
      </c>
      <c r="R96" s="99">
        <f>SUM(R70:R95)</f>
        <v>0</v>
      </c>
      <c r="S96" s="99">
        <f>SUM(S70:S95)</f>
        <v>3</v>
      </c>
      <c r="T96" s="100"/>
    </row>
    <row r="97" spans="1:20" s="143" customFormat="1" ht="32.4" customHeight="1" x14ac:dyDescent="0.3">
      <c r="A97" s="94">
        <v>106</v>
      </c>
      <c r="B97" s="95" t="s">
        <v>95</v>
      </c>
      <c r="C97" s="95" t="s">
        <v>94</v>
      </c>
      <c r="D97" s="134">
        <v>837000</v>
      </c>
      <c r="E97" s="133">
        <f>SUM(E98:E100)</f>
        <v>1755792</v>
      </c>
      <c r="F97" s="94"/>
      <c r="G97" s="95" t="s">
        <v>723</v>
      </c>
      <c r="H97" s="95"/>
      <c r="I97" s="95"/>
      <c r="J97" s="95"/>
      <c r="K97" s="95"/>
      <c r="L97" s="95"/>
      <c r="M97" s="145"/>
      <c r="N97" s="145"/>
      <c r="O97" s="145"/>
      <c r="P97" s="145"/>
      <c r="Q97" s="145"/>
      <c r="R97" s="145"/>
      <c r="S97" s="145"/>
      <c r="T97" s="95"/>
    </row>
    <row r="98" spans="1:20" s="143" customFormat="1" ht="37.799999999999997" customHeight="1" x14ac:dyDescent="0.3">
      <c r="A98" s="94"/>
      <c r="B98" s="95"/>
      <c r="C98" s="95"/>
      <c r="D98" s="134"/>
      <c r="E98" s="133">
        <v>297702</v>
      </c>
      <c r="F98" s="94" t="s">
        <v>35</v>
      </c>
      <c r="G98" s="95" t="s">
        <v>544</v>
      </c>
      <c r="H98" s="95" t="s">
        <v>548</v>
      </c>
      <c r="I98" s="95" t="s">
        <v>249</v>
      </c>
      <c r="J98" s="95" t="s">
        <v>250</v>
      </c>
      <c r="K98" s="95" t="s">
        <v>755</v>
      </c>
      <c r="L98" s="95" t="s">
        <v>871</v>
      </c>
      <c r="M98" s="145">
        <v>106</v>
      </c>
      <c r="N98" s="145">
        <v>11</v>
      </c>
      <c r="O98" s="145" t="s">
        <v>736</v>
      </c>
      <c r="P98" s="145">
        <v>3</v>
      </c>
      <c r="Q98" s="145">
        <v>3</v>
      </c>
      <c r="R98" s="145">
        <v>0</v>
      </c>
      <c r="S98" s="145">
        <v>0</v>
      </c>
      <c r="T98" s="95"/>
    </row>
    <row r="99" spans="1:20" s="143" customFormat="1" ht="66.599999999999994" customHeight="1" x14ac:dyDescent="0.3">
      <c r="A99" s="94"/>
      <c r="B99" s="95"/>
      <c r="C99" s="95"/>
      <c r="D99" s="134"/>
      <c r="E99" s="133">
        <v>910132</v>
      </c>
      <c r="F99" s="94" t="s">
        <v>35</v>
      </c>
      <c r="G99" s="95" t="s">
        <v>545</v>
      </c>
      <c r="H99" s="95" t="s">
        <v>554</v>
      </c>
      <c r="I99" s="95" t="s">
        <v>553</v>
      </c>
      <c r="J99" s="95" t="s">
        <v>550</v>
      </c>
      <c r="K99" s="95" t="s">
        <v>755</v>
      </c>
      <c r="L99" s="95" t="s">
        <v>872</v>
      </c>
      <c r="M99" s="145">
        <v>106</v>
      </c>
      <c r="N99" s="145">
        <v>11</v>
      </c>
      <c r="O99" s="145" t="s">
        <v>672</v>
      </c>
      <c r="P99" s="145">
        <v>2</v>
      </c>
      <c r="Q99" s="145">
        <v>2</v>
      </c>
      <c r="R99" s="145">
        <v>0</v>
      </c>
      <c r="S99" s="145">
        <v>0</v>
      </c>
      <c r="T99" s="95"/>
    </row>
    <row r="100" spans="1:20" s="143" customFormat="1" ht="87" customHeight="1" x14ac:dyDescent="0.3">
      <c r="A100" s="94"/>
      <c r="B100" s="95"/>
      <c r="C100" s="95"/>
      <c r="D100" s="134"/>
      <c r="E100" s="133">
        <v>547958</v>
      </c>
      <c r="F100" s="94" t="s">
        <v>35</v>
      </c>
      <c r="G100" s="95" t="s">
        <v>546</v>
      </c>
      <c r="H100" s="95" t="s">
        <v>547</v>
      </c>
      <c r="I100" s="95" t="s">
        <v>552</v>
      </c>
      <c r="J100" s="95" t="s">
        <v>551</v>
      </c>
      <c r="K100" s="95" t="s">
        <v>750</v>
      </c>
      <c r="L100" s="95" t="s">
        <v>873</v>
      </c>
      <c r="M100" s="145">
        <v>106</v>
      </c>
      <c r="N100" s="145">
        <v>11</v>
      </c>
      <c r="O100" s="145">
        <v>24</v>
      </c>
      <c r="P100" s="145">
        <v>4</v>
      </c>
      <c r="Q100" s="145">
        <v>4</v>
      </c>
      <c r="R100" s="145">
        <v>0</v>
      </c>
      <c r="S100" s="145">
        <v>0</v>
      </c>
      <c r="T100" s="95"/>
    </row>
    <row r="101" spans="1:20" s="143" customFormat="1" ht="57" customHeight="1" x14ac:dyDescent="0.3">
      <c r="A101" s="94"/>
      <c r="B101" s="95"/>
      <c r="C101" s="95"/>
      <c r="D101" s="134">
        <v>292000</v>
      </c>
      <c r="E101" s="133">
        <f>SUM(E102)</f>
        <v>331788</v>
      </c>
      <c r="F101" s="94"/>
      <c r="G101" s="95" t="s">
        <v>156</v>
      </c>
      <c r="H101" s="95"/>
      <c r="I101" s="95"/>
      <c r="J101" s="95"/>
      <c r="K101" s="95"/>
      <c r="L101" s="95"/>
      <c r="M101" s="145"/>
      <c r="N101" s="145"/>
      <c r="O101" s="145"/>
      <c r="P101" s="145"/>
      <c r="Q101" s="145"/>
      <c r="R101" s="145"/>
      <c r="S101" s="145"/>
      <c r="T101" s="95"/>
    </row>
    <row r="102" spans="1:20" s="143" customFormat="1" ht="38.4" customHeight="1" x14ac:dyDescent="0.3">
      <c r="A102" s="94"/>
      <c r="B102" s="95"/>
      <c r="C102" s="95"/>
      <c r="D102" s="134"/>
      <c r="E102" s="133">
        <v>331788</v>
      </c>
      <c r="F102" s="94" t="s">
        <v>35</v>
      </c>
      <c r="G102" s="95" t="s">
        <v>568</v>
      </c>
      <c r="H102" s="95" t="s">
        <v>569</v>
      </c>
      <c r="I102" s="95" t="s">
        <v>570</v>
      </c>
      <c r="J102" s="95" t="s">
        <v>571</v>
      </c>
      <c r="K102" s="95" t="s">
        <v>572</v>
      </c>
      <c r="L102" s="95" t="s">
        <v>874</v>
      </c>
      <c r="M102" s="145">
        <v>106</v>
      </c>
      <c r="N102" s="145" t="s">
        <v>675</v>
      </c>
      <c r="O102" s="145" t="s">
        <v>691</v>
      </c>
      <c r="P102" s="145">
        <v>3</v>
      </c>
      <c r="Q102" s="145">
        <v>3</v>
      </c>
      <c r="R102" s="145">
        <v>0</v>
      </c>
      <c r="S102" s="145">
        <v>0</v>
      </c>
      <c r="T102" s="95"/>
    </row>
    <row r="103" spans="1:20" s="143" customFormat="1" ht="102" customHeight="1" x14ac:dyDescent="0.3">
      <c r="A103" s="94"/>
      <c r="B103" s="95"/>
      <c r="C103" s="95"/>
      <c r="D103" s="134">
        <v>96000</v>
      </c>
      <c r="E103" s="133">
        <v>0</v>
      </c>
      <c r="F103" s="94"/>
      <c r="G103" s="95" t="s">
        <v>577</v>
      </c>
      <c r="H103" s="95"/>
      <c r="I103" s="95"/>
      <c r="J103" s="95"/>
      <c r="K103" s="95"/>
      <c r="L103" s="95"/>
      <c r="M103" s="145"/>
      <c r="N103" s="145"/>
      <c r="O103" s="145"/>
      <c r="P103" s="145"/>
      <c r="Q103" s="145"/>
      <c r="R103" s="145"/>
      <c r="S103" s="145"/>
      <c r="T103" s="95" t="s">
        <v>724</v>
      </c>
    </row>
    <row r="104" spans="1:20" s="143" customFormat="1" ht="32.4" customHeight="1" x14ac:dyDescent="0.3">
      <c r="A104" s="94"/>
      <c r="B104" s="95"/>
      <c r="C104" s="95"/>
      <c r="D104" s="134">
        <v>244000</v>
      </c>
      <c r="E104" s="133">
        <f>SUM(E105:E107)</f>
        <v>231131</v>
      </c>
      <c r="F104" s="94"/>
      <c r="G104" s="95" t="s">
        <v>157</v>
      </c>
      <c r="H104" s="95"/>
      <c r="I104" s="95"/>
      <c r="J104" s="95"/>
      <c r="K104" s="95"/>
      <c r="L104" s="95"/>
      <c r="M104" s="145"/>
      <c r="N104" s="145"/>
      <c r="O104" s="145"/>
      <c r="P104" s="145"/>
      <c r="Q104" s="145"/>
      <c r="R104" s="145"/>
      <c r="S104" s="145"/>
      <c r="T104" s="95"/>
    </row>
    <row r="105" spans="1:20" s="143" customFormat="1" ht="54.6" customHeight="1" x14ac:dyDescent="0.3">
      <c r="A105" s="94"/>
      <c r="B105" s="95"/>
      <c r="C105" s="95"/>
      <c r="D105" s="134"/>
      <c r="E105" s="133">
        <v>94865</v>
      </c>
      <c r="F105" s="94" t="s">
        <v>35</v>
      </c>
      <c r="G105" s="95" t="s">
        <v>557</v>
      </c>
      <c r="H105" s="95" t="s">
        <v>561</v>
      </c>
      <c r="I105" s="95" t="s">
        <v>282</v>
      </c>
      <c r="J105" s="95" t="s">
        <v>562</v>
      </c>
      <c r="K105" s="95" t="s">
        <v>563</v>
      </c>
      <c r="L105" s="95" t="s">
        <v>875</v>
      </c>
      <c r="M105" s="145"/>
      <c r="N105" s="145"/>
      <c r="O105" s="145"/>
      <c r="P105" s="145"/>
      <c r="Q105" s="145"/>
      <c r="R105" s="145"/>
      <c r="S105" s="145"/>
      <c r="T105" s="21" t="s">
        <v>174</v>
      </c>
    </row>
    <row r="106" spans="1:20" s="143" customFormat="1" ht="69.599999999999994" customHeight="1" x14ac:dyDescent="0.3">
      <c r="A106" s="94"/>
      <c r="B106" s="95"/>
      <c r="C106" s="95"/>
      <c r="D106" s="134"/>
      <c r="E106" s="133">
        <v>100446</v>
      </c>
      <c r="F106" s="94" t="s">
        <v>35</v>
      </c>
      <c r="G106" s="95" t="s">
        <v>558</v>
      </c>
      <c r="H106" s="95" t="s">
        <v>567</v>
      </c>
      <c r="I106" s="95" t="s">
        <v>282</v>
      </c>
      <c r="J106" s="95" t="s">
        <v>565</v>
      </c>
      <c r="K106" s="95" t="s">
        <v>564</v>
      </c>
      <c r="L106" s="95" t="s">
        <v>876</v>
      </c>
      <c r="M106" s="145">
        <v>106</v>
      </c>
      <c r="N106" s="145" t="s">
        <v>733</v>
      </c>
      <c r="O106" s="145">
        <v>29</v>
      </c>
      <c r="P106" s="145">
        <v>3</v>
      </c>
      <c r="Q106" s="145">
        <v>3</v>
      </c>
      <c r="R106" s="145">
        <v>0</v>
      </c>
      <c r="S106" s="145">
        <v>0</v>
      </c>
      <c r="T106" s="95"/>
    </row>
    <row r="107" spans="1:20" s="143" customFormat="1" ht="33" customHeight="1" x14ac:dyDescent="0.3">
      <c r="A107" s="94"/>
      <c r="B107" s="95"/>
      <c r="C107" s="95"/>
      <c r="D107" s="134"/>
      <c r="E107" s="133">
        <v>35820</v>
      </c>
      <c r="F107" s="94" t="s">
        <v>35</v>
      </c>
      <c r="G107" s="95" t="s">
        <v>560</v>
      </c>
      <c r="H107" s="95" t="s">
        <v>566</v>
      </c>
      <c r="I107" s="95" t="s">
        <v>310</v>
      </c>
      <c r="J107" s="95" t="s">
        <v>384</v>
      </c>
      <c r="K107" s="95" t="s">
        <v>575</v>
      </c>
      <c r="L107" s="95" t="s">
        <v>877</v>
      </c>
      <c r="M107" s="145">
        <v>107</v>
      </c>
      <c r="N107" s="145" t="s">
        <v>730</v>
      </c>
      <c r="O107" s="145" t="s">
        <v>736</v>
      </c>
      <c r="P107" s="145">
        <v>2</v>
      </c>
      <c r="Q107" s="145">
        <v>2</v>
      </c>
      <c r="R107" s="145">
        <v>0</v>
      </c>
      <c r="S107" s="145">
        <v>0</v>
      </c>
      <c r="T107" s="95"/>
    </row>
    <row r="108" spans="1:20" s="143" customFormat="1" ht="37.799999999999997" customHeight="1" x14ac:dyDescent="0.3">
      <c r="A108" s="94"/>
      <c r="B108" s="95"/>
      <c r="C108" s="95"/>
      <c r="D108" s="134">
        <v>225000</v>
      </c>
      <c r="E108" s="133">
        <f>SUM(E109)</f>
        <v>29236</v>
      </c>
      <c r="F108" s="94"/>
      <c r="G108" s="95" t="s">
        <v>158</v>
      </c>
      <c r="H108" s="95"/>
      <c r="I108" s="95"/>
      <c r="J108" s="95"/>
      <c r="K108" s="95"/>
      <c r="L108" s="95"/>
      <c r="M108" s="145"/>
      <c r="N108" s="145"/>
      <c r="O108" s="145"/>
      <c r="P108" s="145"/>
      <c r="Q108" s="145"/>
      <c r="R108" s="145"/>
      <c r="S108" s="145"/>
      <c r="T108" s="95"/>
    </row>
    <row r="109" spans="1:20" s="143" customFormat="1" ht="34.200000000000003" customHeight="1" x14ac:dyDescent="0.3">
      <c r="A109" s="94"/>
      <c r="B109" s="95"/>
      <c r="C109" s="95"/>
      <c r="D109" s="134"/>
      <c r="E109" s="133">
        <v>29236</v>
      </c>
      <c r="F109" s="94" t="s">
        <v>30</v>
      </c>
      <c r="G109" s="95" t="s">
        <v>573</v>
      </c>
      <c r="H109" s="95" t="s">
        <v>574</v>
      </c>
      <c r="I109" s="95" t="s">
        <v>259</v>
      </c>
      <c r="J109" s="95" t="s">
        <v>260</v>
      </c>
      <c r="K109" s="95" t="s">
        <v>576</v>
      </c>
      <c r="L109" s="95" t="s">
        <v>878</v>
      </c>
      <c r="M109" s="145"/>
      <c r="N109" s="145"/>
      <c r="O109" s="145"/>
      <c r="P109" s="145"/>
      <c r="Q109" s="145"/>
      <c r="R109" s="145"/>
      <c r="S109" s="145"/>
      <c r="T109" s="21" t="s">
        <v>174</v>
      </c>
    </row>
    <row r="110" spans="1:20" s="143" customFormat="1" ht="50.4" customHeight="1" x14ac:dyDescent="0.3">
      <c r="A110" s="94"/>
      <c r="B110" s="95"/>
      <c r="C110" s="95"/>
      <c r="D110" s="134">
        <v>695000</v>
      </c>
      <c r="E110" s="133">
        <f>SUM(E111)</f>
        <v>27983</v>
      </c>
      <c r="F110" s="94"/>
      <c r="G110" s="95" t="s">
        <v>159</v>
      </c>
      <c r="H110" s="95"/>
      <c r="I110" s="95"/>
      <c r="J110" s="95"/>
      <c r="K110" s="95"/>
      <c r="L110" s="95"/>
      <c r="M110" s="145"/>
      <c r="N110" s="145"/>
      <c r="O110" s="145"/>
      <c r="P110" s="145"/>
      <c r="Q110" s="145"/>
      <c r="R110" s="145"/>
      <c r="S110" s="145"/>
      <c r="T110" s="95"/>
    </row>
    <row r="111" spans="1:20" s="143" customFormat="1" ht="35.4" customHeight="1" x14ac:dyDescent="0.3">
      <c r="A111" s="94"/>
      <c r="B111" s="95"/>
      <c r="C111" s="95"/>
      <c r="D111" s="134"/>
      <c r="E111" s="133">
        <v>27983</v>
      </c>
      <c r="F111" s="94" t="s">
        <v>30</v>
      </c>
      <c r="G111" s="95" t="s">
        <v>555</v>
      </c>
      <c r="H111" s="95" t="s">
        <v>556</v>
      </c>
      <c r="I111" s="95" t="s">
        <v>279</v>
      </c>
      <c r="J111" s="95" t="s">
        <v>280</v>
      </c>
      <c r="K111" s="95" t="s">
        <v>594</v>
      </c>
      <c r="L111" s="95" t="s">
        <v>879</v>
      </c>
      <c r="M111" s="145"/>
      <c r="N111" s="145"/>
      <c r="O111" s="145"/>
      <c r="P111" s="145"/>
      <c r="Q111" s="145"/>
      <c r="R111" s="145"/>
      <c r="S111" s="145"/>
      <c r="T111" s="21" t="s">
        <v>174</v>
      </c>
    </row>
    <row r="112" spans="1:20" ht="32.4" x14ac:dyDescent="0.3">
      <c r="A112" s="96">
        <v>106</v>
      </c>
      <c r="B112" s="97" t="s">
        <v>96</v>
      </c>
      <c r="C112" s="97" t="s">
        <v>94</v>
      </c>
      <c r="D112" s="131">
        <f>SUM(D97,D101,D103,D104,D108,D110)</f>
        <v>2389000</v>
      </c>
      <c r="E112" s="131">
        <f>SUM(E97,E101,E103,E104,E108,E110)</f>
        <v>2375930</v>
      </c>
      <c r="F112" s="98"/>
      <c r="G112" s="97"/>
      <c r="H112" s="97"/>
      <c r="I112" s="97"/>
      <c r="J112" s="97"/>
      <c r="K112" s="97"/>
      <c r="L112" s="97"/>
      <c r="M112" s="99"/>
      <c r="N112" s="99"/>
      <c r="O112" s="99"/>
      <c r="P112" s="99">
        <f>SUM(P97:P111)</f>
        <v>17</v>
      </c>
      <c r="Q112" s="99">
        <f>SUM(Q97:Q111)</f>
        <v>17</v>
      </c>
      <c r="R112" s="99">
        <f>SUM(R97:R111)</f>
        <v>0</v>
      </c>
      <c r="S112" s="99">
        <f>SUM(S97:S111)</f>
        <v>0</v>
      </c>
      <c r="T112" s="100"/>
    </row>
    <row r="113" spans="1:20" s="143" customFormat="1" ht="32.4" customHeight="1" x14ac:dyDescent="0.3">
      <c r="A113" s="94">
        <v>106</v>
      </c>
      <c r="B113" s="95" t="s">
        <v>97</v>
      </c>
      <c r="C113" s="95" t="s">
        <v>98</v>
      </c>
      <c r="D113" s="134">
        <v>122000</v>
      </c>
      <c r="E113" s="133">
        <f>SUM(E114)</f>
        <v>124250</v>
      </c>
      <c r="F113" s="94"/>
      <c r="G113" s="95" t="s">
        <v>160</v>
      </c>
      <c r="H113" s="95"/>
      <c r="I113" s="95"/>
      <c r="J113" s="95"/>
      <c r="K113" s="95"/>
      <c r="L113" s="95"/>
      <c r="M113" s="145"/>
      <c r="N113" s="145"/>
      <c r="O113" s="145"/>
      <c r="P113" s="145"/>
      <c r="Q113" s="145"/>
      <c r="R113" s="145"/>
      <c r="S113" s="145"/>
      <c r="T113" s="95"/>
    </row>
    <row r="114" spans="1:20" s="143" customFormat="1" ht="33.6" customHeight="1" x14ac:dyDescent="0.3">
      <c r="A114" s="94"/>
      <c r="B114" s="95"/>
      <c r="C114" s="95"/>
      <c r="D114" s="134"/>
      <c r="E114" s="133">
        <v>124250</v>
      </c>
      <c r="F114" s="94" t="s">
        <v>35</v>
      </c>
      <c r="G114" s="95" t="s">
        <v>603</v>
      </c>
      <c r="H114" s="95" t="s">
        <v>604</v>
      </c>
      <c r="I114" s="95" t="s">
        <v>485</v>
      </c>
      <c r="J114" s="95" t="s">
        <v>605</v>
      </c>
      <c r="K114" s="95" t="s">
        <v>606</v>
      </c>
      <c r="L114" s="95" t="s">
        <v>880</v>
      </c>
      <c r="M114" s="145"/>
      <c r="N114" s="145"/>
      <c r="O114" s="145"/>
      <c r="P114" s="145"/>
      <c r="Q114" s="145"/>
      <c r="R114" s="145"/>
      <c r="S114" s="145"/>
      <c r="T114" s="21" t="s">
        <v>174</v>
      </c>
    </row>
    <row r="115" spans="1:20" s="143" customFormat="1" ht="32.4" x14ac:dyDescent="0.3">
      <c r="A115" s="94"/>
      <c r="B115" s="95"/>
      <c r="C115" s="95"/>
      <c r="D115" s="134">
        <v>140000</v>
      </c>
      <c r="E115" s="133">
        <f>SUM(E116)</f>
        <v>108476</v>
      </c>
      <c r="F115" s="94"/>
      <c r="G115" s="95" t="s">
        <v>161</v>
      </c>
      <c r="H115" s="95"/>
      <c r="I115" s="95"/>
      <c r="J115" s="95"/>
      <c r="K115" s="95"/>
      <c r="L115" s="95"/>
      <c r="M115" s="145"/>
      <c r="N115" s="145"/>
      <c r="O115" s="145"/>
      <c r="P115" s="145"/>
      <c r="Q115" s="145"/>
      <c r="R115" s="145"/>
      <c r="S115" s="145"/>
      <c r="T115" s="95"/>
    </row>
    <row r="116" spans="1:20" s="143" customFormat="1" ht="50.4" customHeight="1" x14ac:dyDescent="0.3">
      <c r="A116" s="94"/>
      <c r="B116" s="95"/>
      <c r="C116" s="95"/>
      <c r="D116" s="134"/>
      <c r="E116" s="133">
        <v>108476</v>
      </c>
      <c r="F116" s="94" t="s">
        <v>35</v>
      </c>
      <c r="G116" s="95" t="s">
        <v>728</v>
      </c>
      <c r="H116" s="95" t="s">
        <v>600</v>
      </c>
      <c r="I116" s="95" t="s">
        <v>316</v>
      </c>
      <c r="J116" s="95" t="s">
        <v>601</v>
      </c>
      <c r="K116" s="95" t="s">
        <v>602</v>
      </c>
      <c r="L116" s="95" t="s">
        <v>881</v>
      </c>
      <c r="M116" s="145">
        <v>106</v>
      </c>
      <c r="N116" s="145" t="s">
        <v>733</v>
      </c>
      <c r="O116" s="145">
        <v>13</v>
      </c>
      <c r="P116" s="145">
        <v>5</v>
      </c>
      <c r="Q116" s="145">
        <v>5</v>
      </c>
      <c r="R116" s="145">
        <v>0</v>
      </c>
      <c r="S116" s="145">
        <v>0</v>
      </c>
      <c r="T116" s="95"/>
    </row>
    <row r="117" spans="1:20" ht="32.4" x14ac:dyDescent="0.3">
      <c r="A117" s="96">
        <v>106</v>
      </c>
      <c r="B117" s="97" t="s">
        <v>99</v>
      </c>
      <c r="C117" s="97" t="s">
        <v>100</v>
      </c>
      <c r="D117" s="131">
        <f>SUM(D113,D115)</f>
        <v>262000</v>
      </c>
      <c r="E117" s="131">
        <f>SUM(E113,E115)</f>
        <v>232726</v>
      </c>
      <c r="F117" s="98"/>
      <c r="G117" s="97"/>
      <c r="H117" s="97"/>
      <c r="I117" s="97"/>
      <c r="J117" s="97"/>
      <c r="K117" s="97"/>
      <c r="L117" s="97"/>
      <c r="M117" s="99"/>
      <c r="N117" s="99"/>
      <c r="O117" s="99"/>
      <c r="P117" s="99">
        <f>SUM(P113:P116)</f>
        <v>5</v>
      </c>
      <c r="Q117" s="99">
        <f>SUM(Q113:Q116)</f>
        <v>5</v>
      </c>
      <c r="R117" s="99">
        <f>SUM(R113:R116)</f>
        <v>0</v>
      </c>
      <c r="S117" s="99">
        <f>SUM(S113:S116)</f>
        <v>0</v>
      </c>
      <c r="T117" s="100"/>
    </row>
    <row r="118" spans="1:20" ht="32.4" x14ac:dyDescent="0.3">
      <c r="A118" s="96">
        <v>106</v>
      </c>
      <c r="B118" s="97" t="s">
        <v>101</v>
      </c>
      <c r="C118" s="97" t="s">
        <v>100</v>
      </c>
      <c r="D118" s="131">
        <f>SUBTOTAL(9,D53,D69,D96,D112,D117)</f>
        <v>23035000</v>
      </c>
      <c r="E118" s="131">
        <f>SUBTOTAL(9,E53,E69,E96,E112,E117)</f>
        <v>14592027</v>
      </c>
      <c r="F118" s="98"/>
      <c r="G118" s="97"/>
      <c r="H118" s="97"/>
      <c r="I118" s="97"/>
      <c r="J118" s="97"/>
      <c r="K118" s="97"/>
      <c r="L118" s="97"/>
      <c r="M118" s="99"/>
      <c r="N118" s="99"/>
      <c r="O118" s="99"/>
      <c r="P118" s="99">
        <f>SUM(P53,P69,P96,P112,P117)</f>
        <v>130</v>
      </c>
      <c r="Q118" s="99">
        <f>SUM(Q53,Q69,Q96,Q112,Q117)</f>
        <v>98</v>
      </c>
      <c r="R118" s="99">
        <f>SUM(R53,R69,R96,R112,R117)</f>
        <v>7</v>
      </c>
      <c r="S118" s="99">
        <f>SUM(S53,S69,S96,S112,S117)</f>
        <v>25</v>
      </c>
      <c r="T118" s="100"/>
    </row>
    <row r="119" spans="1:20" s="143" customFormat="1" ht="32.4" customHeight="1" x14ac:dyDescent="0.3">
      <c r="A119" s="94">
        <v>106</v>
      </c>
      <c r="B119" s="95" t="s">
        <v>163</v>
      </c>
      <c r="C119" s="95" t="s">
        <v>79</v>
      </c>
      <c r="D119" s="134">
        <v>148000</v>
      </c>
      <c r="E119" s="133">
        <f>SUM(E120:E120)</f>
        <v>148000</v>
      </c>
      <c r="F119" s="94"/>
      <c r="G119" s="95" t="s">
        <v>162</v>
      </c>
      <c r="H119" s="95"/>
      <c r="I119" s="95"/>
      <c r="J119" s="95"/>
      <c r="K119" s="95"/>
      <c r="L119" s="95"/>
      <c r="M119" s="145"/>
      <c r="N119" s="145"/>
      <c r="O119" s="145"/>
      <c r="P119" s="145"/>
      <c r="Q119" s="145"/>
      <c r="R119" s="145"/>
      <c r="S119" s="145"/>
      <c r="T119" s="95"/>
    </row>
    <row r="120" spans="1:20" s="143" customFormat="1" ht="41.4" customHeight="1" x14ac:dyDescent="0.3">
      <c r="A120" s="94"/>
      <c r="B120" s="95"/>
      <c r="C120" s="95"/>
      <c r="D120" s="134"/>
      <c r="E120" s="133">
        <v>148000</v>
      </c>
      <c r="F120" s="72" t="s">
        <v>168</v>
      </c>
      <c r="G120" s="95" t="s">
        <v>666</v>
      </c>
      <c r="H120" s="95" t="s">
        <v>674</v>
      </c>
      <c r="I120" s="95" t="s">
        <v>667</v>
      </c>
      <c r="J120" s="95" t="s">
        <v>668</v>
      </c>
      <c r="K120" s="95" t="s">
        <v>669</v>
      </c>
      <c r="L120" s="95" t="s">
        <v>882</v>
      </c>
      <c r="M120" s="145" t="s">
        <v>670</v>
      </c>
      <c r="N120" s="145" t="s">
        <v>671</v>
      </c>
      <c r="O120" s="145" t="s">
        <v>672</v>
      </c>
      <c r="P120" s="145">
        <v>4</v>
      </c>
      <c r="Q120" s="145">
        <v>4</v>
      </c>
      <c r="R120" s="145">
        <v>0</v>
      </c>
      <c r="S120" s="145">
        <v>0</v>
      </c>
      <c r="T120" s="95"/>
    </row>
    <row r="121" spans="1:20" ht="32.4" x14ac:dyDescent="0.3">
      <c r="A121" s="96">
        <v>106</v>
      </c>
      <c r="B121" s="97" t="s">
        <v>164</v>
      </c>
      <c r="C121" s="97" t="s">
        <v>100</v>
      </c>
      <c r="D121" s="131">
        <f>SUM(D119)</f>
        <v>148000</v>
      </c>
      <c r="E121" s="132">
        <f>SUM(E119)</f>
        <v>148000</v>
      </c>
      <c r="F121" s="98"/>
      <c r="G121" s="97"/>
      <c r="H121" s="97"/>
      <c r="I121" s="97"/>
      <c r="J121" s="97"/>
      <c r="K121" s="97"/>
      <c r="L121" s="97"/>
      <c r="M121" s="99"/>
      <c r="N121" s="99"/>
      <c r="O121" s="99"/>
      <c r="P121" s="99">
        <f>SUM(P119:P120)</f>
        <v>4</v>
      </c>
      <c r="Q121" s="99">
        <f>SUM(Q119:Q120)</f>
        <v>4</v>
      </c>
      <c r="R121" s="99">
        <f>SUM(R119:R120)</f>
        <v>0</v>
      </c>
      <c r="S121" s="99">
        <f>SUM(S119:S120)</f>
        <v>0</v>
      </c>
      <c r="T121" s="100"/>
    </row>
    <row r="122" spans="1:20" s="143" customFormat="1" ht="32.4" customHeight="1" x14ac:dyDescent="0.3">
      <c r="A122" s="94">
        <v>106</v>
      </c>
      <c r="B122" s="95" t="s">
        <v>700</v>
      </c>
      <c r="C122" s="95" t="s">
        <v>79</v>
      </c>
      <c r="D122" s="134">
        <v>253000</v>
      </c>
      <c r="E122" s="133">
        <f>SUM(E123:E124)</f>
        <v>221217</v>
      </c>
      <c r="F122" s="94"/>
      <c r="G122" s="95" t="s">
        <v>102</v>
      </c>
      <c r="H122" s="95"/>
      <c r="I122" s="95"/>
      <c r="J122" s="95"/>
      <c r="K122" s="95"/>
      <c r="L122" s="95"/>
      <c r="M122" s="145"/>
      <c r="N122" s="145"/>
      <c r="O122" s="145"/>
      <c r="P122" s="145"/>
      <c r="Q122" s="145"/>
      <c r="R122" s="145"/>
      <c r="S122" s="145"/>
      <c r="T122" s="95"/>
    </row>
    <row r="123" spans="1:20" s="143" customFormat="1" ht="43.2" customHeight="1" x14ac:dyDescent="0.3">
      <c r="A123" s="94"/>
      <c r="B123" s="95"/>
      <c r="C123" s="95"/>
      <c r="D123" s="134"/>
      <c r="E123" s="133">
        <v>111434</v>
      </c>
      <c r="F123" s="94" t="s">
        <v>30</v>
      </c>
      <c r="G123" s="95" t="s">
        <v>673</v>
      </c>
      <c r="H123" s="95" t="s">
        <v>676</v>
      </c>
      <c r="I123" s="95" t="s">
        <v>246</v>
      </c>
      <c r="J123" s="95" t="s">
        <v>247</v>
      </c>
      <c r="K123" s="95" t="s">
        <v>701</v>
      </c>
      <c r="L123" s="95" t="s">
        <v>883</v>
      </c>
      <c r="M123" s="145" t="s">
        <v>670</v>
      </c>
      <c r="N123" s="145" t="s">
        <v>675</v>
      </c>
      <c r="O123" s="145" t="s">
        <v>675</v>
      </c>
      <c r="P123" s="145">
        <v>1</v>
      </c>
      <c r="Q123" s="145">
        <v>1</v>
      </c>
      <c r="R123" s="145">
        <v>0</v>
      </c>
      <c r="S123" s="145">
        <v>0</v>
      </c>
      <c r="T123" s="95"/>
    </row>
    <row r="124" spans="1:20" s="143" customFormat="1" ht="41.4" customHeight="1" x14ac:dyDescent="0.3">
      <c r="A124" s="94"/>
      <c r="B124" s="95"/>
      <c r="C124" s="95"/>
      <c r="D124" s="134"/>
      <c r="E124" s="133">
        <v>109783</v>
      </c>
      <c r="F124" s="94" t="s">
        <v>30</v>
      </c>
      <c r="G124" s="95" t="s">
        <v>673</v>
      </c>
      <c r="H124" s="95" t="s">
        <v>677</v>
      </c>
      <c r="I124" s="95" t="s">
        <v>246</v>
      </c>
      <c r="J124" s="95" t="s">
        <v>247</v>
      </c>
      <c r="K124" s="95" t="s">
        <v>702</v>
      </c>
      <c r="L124" s="95" t="s">
        <v>884</v>
      </c>
      <c r="M124" s="145">
        <v>107</v>
      </c>
      <c r="N124" s="145" t="s">
        <v>730</v>
      </c>
      <c r="O124" s="145">
        <v>26</v>
      </c>
      <c r="P124" s="145">
        <v>1</v>
      </c>
      <c r="Q124" s="145">
        <v>1</v>
      </c>
      <c r="R124" s="145">
        <v>0</v>
      </c>
      <c r="S124" s="145">
        <v>0</v>
      </c>
      <c r="T124" s="95"/>
    </row>
    <row r="125" spans="1:20" ht="32.4" x14ac:dyDescent="0.3">
      <c r="A125" s="96">
        <v>106</v>
      </c>
      <c r="B125" s="97" t="s">
        <v>104</v>
      </c>
      <c r="C125" s="97" t="s">
        <v>100</v>
      </c>
      <c r="D125" s="131">
        <f>SUM(D122)</f>
        <v>253000</v>
      </c>
      <c r="E125" s="132">
        <f>SUM(E122)</f>
        <v>221217</v>
      </c>
      <c r="F125" s="98"/>
      <c r="G125" s="97"/>
      <c r="H125" s="97"/>
      <c r="I125" s="97"/>
      <c r="J125" s="97"/>
      <c r="K125" s="97"/>
      <c r="L125" s="97"/>
      <c r="M125" s="99"/>
      <c r="N125" s="99"/>
      <c r="O125" s="99"/>
      <c r="P125" s="99">
        <f>SUM(P122:P124)</f>
        <v>2</v>
      </c>
      <c r="Q125" s="99">
        <f>SUM(Q122:Q124)</f>
        <v>2</v>
      </c>
      <c r="R125" s="99">
        <f>SUM(R122:R124)</f>
        <v>0</v>
      </c>
      <c r="S125" s="99">
        <f>SUM(S122:S124)</f>
        <v>0</v>
      </c>
      <c r="T125" s="100"/>
    </row>
    <row r="126" spans="1:20" s="143" customFormat="1" ht="48.6" customHeight="1" x14ac:dyDescent="0.3">
      <c r="A126" s="94">
        <v>106</v>
      </c>
      <c r="B126" s="95" t="s">
        <v>105</v>
      </c>
      <c r="C126" s="95" t="s">
        <v>106</v>
      </c>
      <c r="D126" s="134">
        <v>165000</v>
      </c>
      <c r="E126" s="146">
        <f>SUM(E127:E129)</f>
        <v>161897</v>
      </c>
      <c r="F126" s="140"/>
      <c r="G126" s="95" t="s">
        <v>107</v>
      </c>
      <c r="H126" s="147"/>
      <c r="I126" s="147"/>
      <c r="J126" s="147"/>
      <c r="K126" s="147"/>
      <c r="L126" s="147"/>
      <c r="M126" s="148"/>
      <c r="N126" s="148"/>
      <c r="O126" s="148"/>
      <c r="P126" s="148"/>
      <c r="Q126" s="148"/>
      <c r="R126" s="148"/>
      <c r="S126" s="148"/>
      <c r="T126" s="142"/>
    </row>
    <row r="127" spans="1:20" s="143" customFormat="1" ht="33" customHeight="1" x14ac:dyDescent="0.3">
      <c r="A127" s="94"/>
      <c r="B127" s="95"/>
      <c r="C127" s="95"/>
      <c r="D127" s="134"/>
      <c r="E127" s="146">
        <v>103144</v>
      </c>
      <c r="F127" s="140" t="s">
        <v>30</v>
      </c>
      <c r="G127" s="95" t="s">
        <v>693</v>
      </c>
      <c r="H127" s="147" t="s">
        <v>697</v>
      </c>
      <c r="I127" s="147" t="s">
        <v>612</v>
      </c>
      <c r="J127" s="147" t="s">
        <v>613</v>
      </c>
      <c r="K127" s="147" t="s">
        <v>703</v>
      </c>
      <c r="L127" s="147" t="s">
        <v>885</v>
      </c>
      <c r="M127" s="148"/>
      <c r="N127" s="148"/>
      <c r="O127" s="148"/>
      <c r="P127" s="148"/>
      <c r="Q127" s="148"/>
      <c r="R127" s="148"/>
      <c r="S127" s="148"/>
      <c r="T127" s="21" t="s">
        <v>174</v>
      </c>
    </row>
    <row r="128" spans="1:20" s="143" customFormat="1" ht="33" customHeight="1" x14ac:dyDescent="0.3">
      <c r="A128" s="94"/>
      <c r="B128" s="95"/>
      <c r="C128" s="95"/>
      <c r="D128" s="134"/>
      <c r="E128" s="133">
        <v>31817</v>
      </c>
      <c r="F128" s="140" t="s">
        <v>30</v>
      </c>
      <c r="G128" s="95" t="s">
        <v>694</v>
      </c>
      <c r="H128" s="95" t="s">
        <v>698</v>
      </c>
      <c r="I128" s="95" t="s">
        <v>259</v>
      </c>
      <c r="J128" s="95" t="s">
        <v>260</v>
      </c>
      <c r="K128" s="95" t="s">
        <v>704</v>
      </c>
      <c r="L128" s="95" t="s">
        <v>886</v>
      </c>
      <c r="M128" s="148"/>
      <c r="N128" s="148"/>
      <c r="O128" s="148"/>
      <c r="P128" s="148"/>
      <c r="Q128" s="148"/>
      <c r="R128" s="148"/>
      <c r="S128" s="148"/>
      <c r="T128" s="21" t="s">
        <v>174</v>
      </c>
    </row>
    <row r="129" spans="1:20" s="143" customFormat="1" ht="33" customHeight="1" x14ac:dyDescent="0.3">
      <c r="A129" s="94"/>
      <c r="B129" s="95"/>
      <c r="C129" s="95"/>
      <c r="D129" s="134"/>
      <c r="E129" s="133">
        <v>26936</v>
      </c>
      <c r="F129" s="72" t="s">
        <v>168</v>
      </c>
      <c r="G129" s="95" t="s">
        <v>695</v>
      </c>
      <c r="H129" s="95" t="s">
        <v>699</v>
      </c>
      <c r="I129" s="95" t="s">
        <v>259</v>
      </c>
      <c r="J129" s="95" t="s">
        <v>696</v>
      </c>
      <c r="K129" s="95" t="s">
        <v>705</v>
      </c>
      <c r="L129" s="95" t="s">
        <v>887</v>
      </c>
      <c r="M129" s="148">
        <v>106</v>
      </c>
      <c r="N129" s="148">
        <v>12</v>
      </c>
      <c r="O129" s="148">
        <v>27</v>
      </c>
      <c r="P129" s="148">
        <v>3</v>
      </c>
      <c r="Q129" s="148">
        <v>0</v>
      </c>
      <c r="R129" s="148">
        <v>0</v>
      </c>
      <c r="S129" s="148">
        <v>3</v>
      </c>
      <c r="T129" s="95"/>
    </row>
    <row r="130" spans="1:20" ht="32.4" x14ac:dyDescent="0.3">
      <c r="A130" s="96">
        <v>106</v>
      </c>
      <c r="B130" s="97" t="s">
        <v>108</v>
      </c>
      <c r="C130" s="97" t="s">
        <v>109</v>
      </c>
      <c r="D130" s="132">
        <f>SUM(D126)</f>
        <v>165000</v>
      </c>
      <c r="E130" s="132">
        <f>SUM(E126)</f>
        <v>161897</v>
      </c>
      <c r="F130" s="98"/>
      <c r="G130" s="97"/>
      <c r="H130" s="97"/>
      <c r="I130" s="97"/>
      <c r="J130" s="97"/>
      <c r="K130" s="97"/>
      <c r="L130" s="97"/>
      <c r="M130" s="99"/>
      <c r="N130" s="99"/>
      <c r="O130" s="99"/>
      <c r="P130" s="99">
        <f>SUM(P126:P129)</f>
        <v>3</v>
      </c>
      <c r="Q130" s="99">
        <f>SUM(Q126:Q129)</f>
        <v>0</v>
      </c>
      <c r="R130" s="99">
        <f>SUM(R126:R129)</f>
        <v>0</v>
      </c>
      <c r="S130" s="99">
        <f>SUM(S126:S129)</f>
        <v>3</v>
      </c>
      <c r="T130" s="100"/>
    </row>
    <row r="131" spans="1:20" s="143" customFormat="1" ht="32.4" customHeight="1" x14ac:dyDescent="0.3">
      <c r="A131" s="94" t="s">
        <v>729</v>
      </c>
      <c r="B131" s="95" t="s">
        <v>110</v>
      </c>
      <c r="C131" s="95" t="s">
        <v>106</v>
      </c>
      <c r="D131" s="134">
        <v>152000</v>
      </c>
      <c r="E131" s="133">
        <f>SUM(E132)</f>
        <v>113088</v>
      </c>
      <c r="F131" s="94"/>
      <c r="G131" s="95" t="s">
        <v>111</v>
      </c>
      <c r="H131" s="95"/>
      <c r="I131" s="95"/>
      <c r="J131" s="95"/>
      <c r="K131" s="95"/>
      <c r="L131" s="95"/>
      <c r="M131" s="145"/>
      <c r="N131" s="145"/>
      <c r="O131" s="145"/>
      <c r="P131" s="145"/>
      <c r="Q131" s="145"/>
      <c r="R131" s="145"/>
      <c r="S131" s="145"/>
      <c r="T131" s="95"/>
    </row>
    <row r="132" spans="1:20" s="143" customFormat="1" ht="33.6" customHeight="1" x14ac:dyDescent="0.3">
      <c r="A132" s="94"/>
      <c r="B132" s="95"/>
      <c r="C132" s="95"/>
      <c r="D132" s="134"/>
      <c r="E132" s="133">
        <v>113088</v>
      </c>
      <c r="F132" s="94" t="s">
        <v>30</v>
      </c>
      <c r="G132" s="95" t="s">
        <v>678</v>
      </c>
      <c r="H132" s="95" t="s">
        <v>679</v>
      </c>
      <c r="I132" s="95" t="s">
        <v>680</v>
      </c>
      <c r="J132" s="95" t="s">
        <v>681</v>
      </c>
      <c r="K132" s="95" t="s">
        <v>682</v>
      </c>
      <c r="L132" s="95" t="s">
        <v>888</v>
      </c>
      <c r="M132" s="145" t="s">
        <v>670</v>
      </c>
      <c r="N132" s="145" t="s">
        <v>672</v>
      </c>
      <c r="O132" s="145" t="s">
        <v>683</v>
      </c>
      <c r="P132" s="145">
        <v>2</v>
      </c>
      <c r="Q132" s="145">
        <v>0</v>
      </c>
      <c r="R132" s="145">
        <v>0</v>
      </c>
      <c r="S132" s="145">
        <v>2</v>
      </c>
      <c r="T132" s="95"/>
    </row>
    <row r="133" spans="1:20" s="143" customFormat="1" ht="16.2" customHeight="1" x14ac:dyDescent="0.3">
      <c r="A133" s="94"/>
      <c r="B133" s="95"/>
      <c r="C133" s="95"/>
      <c r="D133" s="134">
        <v>122000</v>
      </c>
      <c r="E133" s="133">
        <f>SUM(E134)</f>
        <v>168434</v>
      </c>
      <c r="F133" s="94"/>
      <c r="G133" s="95" t="s">
        <v>112</v>
      </c>
      <c r="H133" s="95"/>
      <c r="I133" s="95"/>
      <c r="J133" s="95"/>
      <c r="K133" s="95"/>
      <c r="L133" s="95"/>
      <c r="M133" s="145"/>
      <c r="N133" s="145"/>
      <c r="O133" s="145"/>
      <c r="P133" s="145"/>
      <c r="Q133" s="145"/>
      <c r="R133" s="145"/>
      <c r="S133" s="145"/>
      <c r="T133" s="95"/>
    </row>
    <row r="134" spans="1:20" s="143" customFormat="1" ht="35.4" customHeight="1" x14ac:dyDescent="0.3">
      <c r="A134" s="94"/>
      <c r="B134" s="95"/>
      <c r="C134" s="95"/>
      <c r="D134" s="134"/>
      <c r="E134" s="133">
        <v>168434</v>
      </c>
      <c r="F134" s="94" t="s">
        <v>30</v>
      </c>
      <c r="G134" s="95" t="s">
        <v>684</v>
      </c>
      <c r="H134" s="95" t="s">
        <v>688</v>
      </c>
      <c r="I134" s="95" t="s">
        <v>685</v>
      </c>
      <c r="J134" s="95" t="s">
        <v>686</v>
      </c>
      <c r="K134" s="95" t="s">
        <v>758</v>
      </c>
      <c r="L134" s="95" t="s">
        <v>889</v>
      </c>
      <c r="M134" s="145" t="s">
        <v>670</v>
      </c>
      <c r="N134" s="145" t="s">
        <v>671</v>
      </c>
      <c r="O134" s="145" t="s">
        <v>687</v>
      </c>
      <c r="P134" s="145">
        <v>1</v>
      </c>
      <c r="Q134" s="145">
        <v>0</v>
      </c>
      <c r="R134" s="145">
        <v>0</v>
      </c>
      <c r="S134" s="145">
        <v>1</v>
      </c>
      <c r="T134" s="95" t="s">
        <v>735</v>
      </c>
    </row>
    <row r="135" spans="1:20" s="143" customFormat="1" ht="16.2" customHeight="1" x14ac:dyDescent="0.3">
      <c r="A135" s="94"/>
      <c r="B135" s="95"/>
      <c r="C135" s="95"/>
      <c r="D135" s="134">
        <v>170000</v>
      </c>
      <c r="E135" s="133">
        <f>SUM(E136)</f>
        <v>150813</v>
      </c>
      <c r="F135" s="94"/>
      <c r="G135" s="95" t="s">
        <v>113</v>
      </c>
      <c r="H135" s="95"/>
      <c r="I135" s="95"/>
      <c r="J135" s="95"/>
      <c r="K135" s="95"/>
      <c r="L135" s="95"/>
      <c r="M135" s="145"/>
      <c r="N135" s="145"/>
      <c r="O135" s="145"/>
      <c r="P135" s="145"/>
      <c r="Q135" s="145"/>
      <c r="R135" s="145"/>
      <c r="S135" s="145"/>
      <c r="T135" s="95"/>
    </row>
    <row r="136" spans="1:20" s="143" customFormat="1" ht="40.799999999999997" customHeight="1" x14ac:dyDescent="0.3">
      <c r="A136" s="94"/>
      <c r="B136" s="95"/>
      <c r="C136" s="95"/>
      <c r="D136" s="134"/>
      <c r="E136" s="133">
        <v>150813</v>
      </c>
      <c r="F136" s="94" t="s">
        <v>30</v>
      </c>
      <c r="G136" s="95" t="s">
        <v>689</v>
      </c>
      <c r="H136" s="95" t="s">
        <v>692</v>
      </c>
      <c r="I136" s="95" t="s">
        <v>485</v>
      </c>
      <c r="J136" s="95" t="s">
        <v>605</v>
      </c>
      <c r="K136" s="95" t="s">
        <v>682</v>
      </c>
      <c r="L136" s="95" t="s">
        <v>890</v>
      </c>
      <c r="M136" s="145" t="s">
        <v>670</v>
      </c>
      <c r="N136" s="145" t="s">
        <v>690</v>
      </c>
      <c r="O136" s="145" t="s">
        <v>691</v>
      </c>
      <c r="P136" s="145">
        <v>2</v>
      </c>
      <c r="Q136" s="145">
        <v>1</v>
      </c>
      <c r="R136" s="145">
        <v>0</v>
      </c>
      <c r="S136" s="145">
        <v>1</v>
      </c>
      <c r="T136" s="95"/>
    </row>
    <row r="137" spans="1:20" ht="32.4" x14ac:dyDescent="0.3">
      <c r="A137" s="96">
        <v>106</v>
      </c>
      <c r="B137" s="97" t="s">
        <v>114</v>
      </c>
      <c r="C137" s="97" t="s">
        <v>109</v>
      </c>
      <c r="D137" s="131">
        <f>SUM(D131,D133,D135)</f>
        <v>444000</v>
      </c>
      <c r="E137" s="131">
        <f>SUM(E131,E133,E135)</f>
        <v>432335</v>
      </c>
      <c r="F137" s="98"/>
      <c r="G137" s="97"/>
      <c r="H137" s="97"/>
      <c r="I137" s="97"/>
      <c r="J137" s="97"/>
      <c r="K137" s="97"/>
      <c r="L137" s="97"/>
      <c r="M137" s="99"/>
      <c r="N137" s="99"/>
      <c r="O137" s="99"/>
      <c r="P137" s="99">
        <f>SUM(P131:P136)</f>
        <v>5</v>
      </c>
      <c r="Q137" s="99">
        <f>SUM(Q131:Q136)</f>
        <v>1</v>
      </c>
      <c r="R137" s="99">
        <f>SUM(R131:R136)</f>
        <v>0</v>
      </c>
      <c r="S137" s="99">
        <f>SUM(S131:S136)</f>
        <v>4</v>
      </c>
      <c r="T137" s="100"/>
    </row>
    <row r="138" spans="1:20" ht="32.4" x14ac:dyDescent="0.3">
      <c r="A138" s="96">
        <v>106</v>
      </c>
      <c r="B138" s="97" t="s">
        <v>166</v>
      </c>
      <c r="C138" s="97" t="s">
        <v>109</v>
      </c>
      <c r="D138" s="131">
        <f>SUM(D118,D125,D130,D137,D121)</f>
        <v>24045000</v>
      </c>
      <c r="E138" s="132">
        <f>SUM(E118,E125,E130,E137,E121)</f>
        <v>15555476</v>
      </c>
      <c r="F138" s="98"/>
      <c r="G138" s="97"/>
      <c r="H138" s="97"/>
      <c r="I138" s="97"/>
      <c r="J138" s="97"/>
      <c r="K138" s="97"/>
      <c r="L138" s="97"/>
      <c r="M138" s="99"/>
      <c r="N138" s="99"/>
      <c r="O138" s="99"/>
      <c r="P138" s="99">
        <f>SUM(P118,P125,P130,P137)</f>
        <v>140</v>
      </c>
      <c r="Q138" s="99">
        <f>SUM(Q118,Q125,Q130,Q137)</f>
        <v>101</v>
      </c>
      <c r="R138" s="99">
        <f>SUM(R118,R125,R130,R137)</f>
        <v>7</v>
      </c>
      <c r="S138" s="99">
        <f>SUM(S118,S125,S130,S137)</f>
        <v>32</v>
      </c>
      <c r="T138" s="100"/>
    </row>
    <row r="139" spans="1:20" s="143" customFormat="1" ht="53.4" customHeight="1" x14ac:dyDescent="0.3">
      <c r="A139" s="161">
        <v>106</v>
      </c>
      <c r="B139" s="164" t="s">
        <v>116</v>
      </c>
      <c r="C139" s="174" t="s">
        <v>117</v>
      </c>
      <c r="D139" s="169">
        <v>10925000</v>
      </c>
      <c r="E139" s="166">
        <v>10925000</v>
      </c>
      <c r="F139" s="172" t="s">
        <v>103</v>
      </c>
      <c r="G139" s="164" t="s">
        <v>143</v>
      </c>
      <c r="H139" s="95" t="s">
        <v>706</v>
      </c>
      <c r="I139" s="95" t="s">
        <v>316</v>
      </c>
      <c r="J139" s="95" t="s">
        <v>542</v>
      </c>
      <c r="K139" s="95" t="s">
        <v>707</v>
      </c>
      <c r="L139" s="95" t="s">
        <v>904</v>
      </c>
      <c r="M139" s="145"/>
      <c r="N139" s="145"/>
      <c r="O139" s="145"/>
      <c r="P139" s="145"/>
      <c r="Q139" s="145"/>
      <c r="R139" s="145"/>
      <c r="S139" s="145"/>
      <c r="T139" s="164" t="s">
        <v>721</v>
      </c>
    </row>
    <row r="140" spans="1:20" s="143" customFormat="1" ht="36" customHeight="1" x14ac:dyDescent="0.3">
      <c r="A140" s="162"/>
      <c r="B140" s="165"/>
      <c r="C140" s="175"/>
      <c r="D140" s="170"/>
      <c r="E140" s="167"/>
      <c r="F140" s="173"/>
      <c r="G140" s="165"/>
      <c r="H140" s="95" t="s">
        <v>708</v>
      </c>
      <c r="I140" s="95" t="s">
        <v>619</v>
      </c>
      <c r="J140" s="95" t="s">
        <v>709</v>
      </c>
      <c r="K140" s="95" t="s">
        <v>710</v>
      </c>
      <c r="L140" s="95" t="s">
        <v>903</v>
      </c>
      <c r="M140" s="145"/>
      <c r="N140" s="145"/>
      <c r="O140" s="145"/>
      <c r="P140" s="145"/>
      <c r="Q140" s="145"/>
      <c r="R140" s="145"/>
      <c r="S140" s="145"/>
      <c r="T140" s="165"/>
    </row>
    <row r="141" spans="1:20" s="143" customFormat="1" ht="32.4" x14ac:dyDescent="0.3">
      <c r="A141" s="162"/>
      <c r="B141" s="165"/>
      <c r="C141" s="175"/>
      <c r="D141" s="170"/>
      <c r="E141" s="167"/>
      <c r="F141" s="173"/>
      <c r="G141" s="165"/>
      <c r="H141" s="95" t="s">
        <v>711</v>
      </c>
      <c r="I141" s="95" t="s">
        <v>249</v>
      </c>
      <c r="J141" s="95" t="s">
        <v>250</v>
      </c>
      <c r="K141" s="95" t="s">
        <v>712</v>
      </c>
      <c r="L141" s="95" t="s">
        <v>902</v>
      </c>
      <c r="M141" s="145"/>
      <c r="N141" s="145"/>
      <c r="O141" s="145"/>
      <c r="P141" s="145"/>
      <c r="Q141" s="145"/>
      <c r="R141" s="145"/>
      <c r="S141" s="145"/>
      <c r="T141" s="165"/>
    </row>
    <row r="142" spans="1:20" s="143" customFormat="1" ht="32.4" x14ac:dyDescent="0.3">
      <c r="A142" s="162"/>
      <c r="B142" s="165"/>
      <c r="C142" s="175"/>
      <c r="D142" s="170"/>
      <c r="E142" s="167"/>
      <c r="F142" s="173"/>
      <c r="G142" s="165"/>
      <c r="H142" s="95" t="s">
        <v>713</v>
      </c>
      <c r="I142" s="95" t="s">
        <v>714</v>
      </c>
      <c r="J142" s="95" t="s">
        <v>715</v>
      </c>
      <c r="K142" s="95" t="s">
        <v>712</v>
      </c>
      <c r="L142" s="95" t="s">
        <v>901</v>
      </c>
      <c r="M142" s="145"/>
      <c r="N142" s="145"/>
      <c r="O142" s="145"/>
      <c r="P142" s="145"/>
      <c r="Q142" s="145"/>
      <c r="R142" s="145"/>
      <c r="S142" s="145"/>
      <c r="T142" s="165"/>
    </row>
    <row r="143" spans="1:20" s="143" customFormat="1" ht="32.4" x14ac:dyDescent="0.3">
      <c r="A143" s="162"/>
      <c r="B143" s="165"/>
      <c r="C143" s="175"/>
      <c r="D143" s="170"/>
      <c r="E143" s="167"/>
      <c r="F143" s="173"/>
      <c r="G143" s="165"/>
      <c r="H143" s="95" t="s">
        <v>716</v>
      </c>
      <c r="I143" s="95" t="s">
        <v>307</v>
      </c>
      <c r="J143" s="95" t="s">
        <v>318</v>
      </c>
      <c r="K143" s="95" t="s">
        <v>712</v>
      </c>
      <c r="L143" s="95" t="s">
        <v>900</v>
      </c>
      <c r="M143" s="145"/>
      <c r="N143" s="145"/>
      <c r="O143" s="145"/>
      <c r="P143" s="145"/>
      <c r="Q143" s="145"/>
      <c r="R143" s="145"/>
      <c r="S143" s="145"/>
      <c r="T143" s="165"/>
    </row>
    <row r="144" spans="1:20" s="143" customFormat="1" ht="32.4" x14ac:dyDescent="0.3">
      <c r="A144" s="163"/>
      <c r="B144" s="176"/>
      <c r="C144" s="175"/>
      <c r="D144" s="171"/>
      <c r="E144" s="168"/>
      <c r="F144" s="173"/>
      <c r="G144" s="165"/>
      <c r="H144" s="95" t="s">
        <v>717</v>
      </c>
      <c r="I144" s="95" t="s">
        <v>259</v>
      </c>
      <c r="J144" s="95" t="s">
        <v>260</v>
      </c>
      <c r="K144" s="95" t="s">
        <v>718</v>
      </c>
      <c r="L144" s="95" t="s">
        <v>899</v>
      </c>
      <c r="M144" s="145"/>
      <c r="N144" s="145"/>
      <c r="O144" s="145"/>
      <c r="P144" s="145"/>
      <c r="Q144" s="145"/>
      <c r="R144" s="145"/>
      <c r="S144" s="145"/>
      <c r="T144" s="165"/>
    </row>
    <row r="145" spans="1:20" ht="32.4" x14ac:dyDescent="0.3">
      <c r="A145" s="96">
        <v>106</v>
      </c>
      <c r="B145" s="97" t="s">
        <v>119</v>
      </c>
      <c r="C145" s="97" t="s">
        <v>120</v>
      </c>
      <c r="D145" s="131">
        <f>SUM(D139:D139)</f>
        <v>10925000</v>
      </c>
      <c r="E145" s="132">
        <f>SUM(E139:E139)</f>
        <v>10925000</v>
      </c>
      <c r="F145" s="98"/>
      <c r="G145" s="97"/>
      <c r="H145" s="97"/>
      <c r="I145" s="97"/>
      <c r="J145" s="97"/>
      <c r="K145" s="97"/>
      <c r="L145" s="97"/>
      <c r="M145" s="99"/>
      <c r="N145" s="99"/>
      <c r="O145" s="99"/>
      <c r="P145" s="99">
        <f>SUM(P139:P139)</f>
        <v>0</v>
      </c>
      <c r="Q145" s="99">
        <f>SUM(Q139:Q139)</f>
        <v>0</v>
      </c>
      <c r="R145" s="99">
        <f>SUM(R139:R139)</f>
        <v>0</v>
      </c>
      <c r="S145" s="99">
        <f>SUM(S139:S139)</f>
        <v>0</v>
      </c>
      <c r="T145" s="100"/>
    </row>
    <row r="146" spans="1:20" s="143" customFormat="1" ht="32.4" customHeight="1" x14ac:dyDescent="0.3">
      <c r="A146" s="94">
        <v>106</v>
      </c>
      <c r="B146" s="95" t="s">
        <v>121</v>
      </c>
      <c r="C146" s="95" t="s">
        <v>120</v>
      </c>
      <c r="D146" s="134">
        <v>3926000</v>
      </c>
      <c r="E146" s="133">
        <f>SUM(E147:E153)</f>
        <v>3671493</v>
      </c>
      <c r="F146" s="94"/>
      <c r="G146" s="95" t="s">
        <v>122</v>
      </c>
      <c r="H146" s="95"/>
      <c r="I146" s="95"/>
      <c r="J146" s="95"/>
      <c r="K146" s="95"/>
      <c r="L146" s="95"/>
      <c r="M146" s="145"/>
      <c r="N146" s="145"/>
      <c r="O146" s="145"/>
      <c r="P146" s="145"/>
      <c r="Q146" s="145"/>
      <c r="R146" s="145"/>
      <c r="S146" s="145"/>
      <c r="T146" s="95"/>
    </row>
    <row r="147" spans="1:20" s="143" customFormat="1" ht="54" customHeight="1" x14ac:dyDescent="0.3">
      <c r="A147" s="94"/>
      <c r="B147" s="95"/>
      <c r="C147" s="95"/>
      <c r="D147" s="134"/>
      <c r="E147" s="133">
        <v>1798290</v>
      </c>
      <c r="F147" s="94" t="s">
        <v>722</v>
      </c>
      <c r="G147" s="95" t="s">
        <v>720</v>
      </c>
      <c r="H147" s="95"/>
      <c r="I147" s="95"/>
      <c r="J147" s="95"/>
      <c r="K147" s="95"/>
      <c r="L147" s="95"/>
      <c r="M147" s="145"/>
      <c r="N147" s="145"/>
      <c r="O147" s="145"/>
      <c r="P147" s="145"/>
      <c r="Q147" s="145"/>
      <c r="R147" s="145"/>
      <c r="S147" s="145"/>
      <c r="T147" s="95" t="s">
        <v>757</v>
      </c>
    </row>
    <row r="148" spans="1:20" s="143" customFormat="1" ht="54" customHeight="1" x14ac:dyDescent="0.3">
      <c r="A148" s="94"/>
      <c r="B148" s="95"/>
      <c r="C148" s="95"/>
      <c r="D148" s="134"/>
      <c r="E148" s="133">
        <v>283184</v>
      </c>
      <c r="F148" s="94" t="s">
        <v>722</v>
      </c>
      <c r="G148" s="95" t="s">
        <v>521</v>
      </c>
      <c r="H148" s="95" t="s">
        <v>522</v>
      </c>
      <c r="I148" s="95" t="s">
        <v>249</v>
      </c>
      <c r="J148" s="95" t="s">
        <v>250</v>
      </c>
      <c r="K148" s="95" t="s">
        <v>523</v>
      </c>
      <c r="L148" s="95" t="s">
        <v>898</v>
      </c>
      <c r="M148" s="145">
        <v>106</v>
      </c>
      <c r="N148" s="145">
        <v>11</v>
      </c>
      <c r="O148" s="145">
        <v>23</v>
      </c>
      <c r="P148" s="145">
        <v>4</v>
      </c>
      <c r="Q148" s="145">
        <v>4</v>
      </c>
      <c r="R148" s="145">
        <v>0</v>
      </c>
      <c r="S148" s="145">
        <v>0</v>
      </c>
      <c r="T148" s="95"/>
    </row>
    <row r="149" spans="1:20" s="143" customFormat="1" ht="57.6" customHeight="1" x14ac:dyDescent="0.3">
      <c r="A149" s="94"/>
      <c r="B149" s="95"/>
      <c r="C149" s="95"/>
      <c r="D149" s="134"/>
      <c r="E149" s="133">
        <v>318232</v>
      </c>
      <c r="F149" s="94" t="s">
        <v>722</v>
      </c>
      <c r="G149" s="95" t="s">
        <v>524</v>
      </c>
      <c r="H149" s="95" t="s">
        <v>513</v>
      </c>
      <c r="I149" s="95" t="s">
        <v>249</v>
      </c>
      <c r="J149" s="95" t="s">
        <v>525</v>
      </c>
      <c r="K149" s="95" t="s">
        <v>526</v>
      </c>
      <c r="L149" s="95" t="s">
        <v>897</v>
      </c>
      <c r="M149" s="145">
        <v>106</v>
      </c>
      <c r="N149" s="145">
        <v>11</v>
      </c>
      <c r="O149" s="145">
        <v>21</v>
      </c>
      <c r="P149" s="145">
        <v>7</v>
      </c>
      <c r="Q149" s="145">
        <v>5</v>
      </c>
      <c r="R149" s="145">
        <v>0</v>
      </c>
      <c r="S149" s="145">
        <v>2</v>
      </c>
      <c r="T149" s="95"/>
    </row>
    <row r="150" spans="1:20" s="143" customFormat="1" ht="98.4" customHeight="1" x14ac:dyDescent="0.3">
      <c r="A150" s="94"/>
      <c r="B150" s="95"/>
      <c r="C150" s="95"/>
      <c r="D150" s="134"/>
      <c r="E150" s="133">
        <v>573992</v>
      </c>
      <c r="F150" s="94" t="s">
        <v>722</v>
      </c>
      <c r="G150" s="95" t="s">
        <v>527</v>
      </c>
      <c r="H150" s="95" t="s">
        <v>528</v>
      </c>
      <c r="I150" s="95" t="s">
        <v>249</v>
      </c>
      <c r="J150" s="95" t="s">
        <v>250</v>
      </c>
      <c r="K150" s="95" t="s">
        <v>540</v>
      </c>
      <c r="L150" s="95" t="s">
        <v>896</v>
      </c>
      <c r="M150" s="145">
        <v>106</v>
      </c>
      <c r="N150" s="145" t="s">
        <v>733</v>
      </c>
      <c r="O150" s="145">
        <v>18</v>
      </c>
      <c r="P150" s="145">
        <v>5</v>
      </c>
      <c r="Q150" s="145">
        <v>2</v>
      </c>
      <c r="R150" s="145">
        <v>0</v>
      </c>
      <c r="S150" s="145">
        <v>3</v>
      </c>
      <c r="T150" s="95"/>
    </row>
    <row r="151" spans="1:20" s="143" customFormat="1" ht="98.4" customHeight="1" x14ac:dyDescent="0.3">
      <c r="A151" s="94"/>
      <c r="B151" s="95"/>
      <c r="C151" s="95"/>
      <c r="D151" s="134"/>
      <c r="E151" s="133">
        <v>311752</v>
      </c>
      <c r="F151" s="94" t="s">
        <v>722</v>
      </c>
      <c r="G151" s="95" t="s">
        <v>529</v>
      </c>
      <c r="H151" s="95" t="s">
        <v>530</v>
      </c>
      <c r="I151" s="95" t="s">
        <v>249</v>
      </c>
      <c r="J151" s="95" t="s">
        <v>531</v>
      </c>
      <c r="K151" s="95" t="s">
        <v>539</v>
      </c>
      <c r="L151" s="95" t="s">
        <v>895</v>
      </c>
      <c r="M151" s="145">
        <v>106</v>
      </c>
      <c r="N151" s="145">
        <v>10</v>
      </c>
      <c r="O151" s="145">
        <v>13</v>
      </c>
      <c r="P151" s="145">
        <v>2</v>
      </c>
      <c r="Q151" s="145">
        <v>2</v>
      </c>
      <c r="R151" s="145">
        <v>0</v>
      </c>
      <c r="S151" s="145">
        <v>0</v>
      </c>
      <c r="T151" s="95"/>
    </row>
    <row r="152" spans="1:20" s="143" customFormat="1" ht="36" customHeight="1" x14ac:dyDescent="0.3">
      <c r="A152" s="94"/>
      <c r="B152" s="95"/>
      <c r="C152" s="95"/>
      <c r="D152" s="134"/>
      <c r="E152" s="133">
        <v>210897</v>
      </c>
      <c r="F152" s="94" t="s">
        <v>722</v>
      </c>
      <c r="G152" s="95" t="s">
        <v>532</v>
      </c>
      <c r="H152" s="95" t="s">
        <v>533</v>
      </c>
      <c r="I152" s="95" t="s">
        <v>249</v>
      </c>
      <c r="J152" s="95" t="s">
        <v>250</v>
      </c>
      <c r="K152" s="95" t="s">
        <v>538</v>
      </c>
      <c r="L152" s="95" t="s">
        <v>894</v>
      </c>
      <c r="M152" s="145">
        <v>106</v>
      </c>
      <c r="N152" s="145">
        <v>12</v>
      </c>
      <c r="O152" s="145">
        <v>20</v>
      </c>
      <c r="P152" s="145">
        <v>10</v>
      </c>
      <c r="Q152" s="145">
        <v>10</v>
      </c>
      <c r="R152" s="145">
        <v>0</v>
      </c>
      <c r="S152" s="145">
        <v>0</v>
      </c>
      <c r="T152" s="95"/>
    </row>
    <row r="153" spans="1:20" s="143" customFormat="1" ht="33.6" customHeight="1" x14ac:dyDescent="0.3">
      <c r="A153" s="94"/>
      <c r="B153" s="95"/>
      <c r="C153" s="95"/>
      <c r="D153" s="134"/>
      <c r="E153" s="133">
        <v>175146</v>
      </c>
      <c r="F153" s="94" t="s">
        <v>722</v>
      </c>
      <c r="G153" s="95" t="s">
        <v>534</v>
      </c>
      <c r="H153" s="95" t="s">
        <v>535</v>
      </c>
      <c r="I153" s="95" t="s">
        <v>249</v>
      </c>
      <c r="J153" s="95" t="s">
        <v>536</v>
      </c>
      <c r="K153" s="95" t="s">
        <v>537</v>
      </c>
      <c r="L153" s="95" t="s">
        <v>893</v>
      </c>
      <c r="M153" s="145">
        <v>107</v>
      </c>
      <c r="N153" s="145" t="s">
        <v>734</v>
      </c>
      <c r="O153" s="145" t="s">
        <v>730</v>
      </c>
      <c r="P153" s="145">
        <v>4</v>
      </c>
      <c r="Q153" s="145">
        <v>0</v>
      </c>
      <c r="R153" s="145">
        <v>0</v>
      </c>
      <c r="S153" s="145">
        <v>4</v>
      </c>
      <c r="T153" s="95"/>
    </row>
    <row r="154" spans="1:20" ht="36" customHeight="1" x14ac:dyDescent="0.3">
      <c r="A154" s="96">
        <v>106</v>
      </c>
      <c r="B154" s="97" t="s">
        <v>123</v>
      </c>
      <c r="C154" s="97" t="s">
        <v>120</v>
      </c>
      <c r="D154" s="131">
        <f>SUM(D146)</f>
        <v>3926000</v>
      </c>
      <c r="E154" s="131">
        <f>SUM(E146)</f>
        <v>3671493</v>
      </c>
      <c r="F154" s="98"/>
      <c r="G154" s="97"/>
      <c r="H154" s="97"/>
      <c r="I154" s="97"/>
      <c r="J154" s="97"/>
      <c r="K154" s="97"/>
      <c r="L154" s="97"/>
      <c r="M154" s="99"/>
      <c r="N154" s="99"/>
      <c r="O154" s="99"/>
      <c r="P154" s="99">
        <f>SUM(P146:P153)</f>
        <v>32</v>
      </c>
      <c r="Q154" s="99">
        <f>SUM(Q146:Q153)</f>
        <v>23</v>
      </c>
      <c r="R154" s="99">
        <f>SUM(R146:R153)</f>
        <v>0</v>
      </c>
      <c r="S154" s="99">
        <f>SUM(S146:S153)</f>
        <v>9</v>
      </c>
      <c r="T154" s="100"/>
    </row>
    <row r="155" spans="1:20" ht="36" customHeight="1" x14ac:dyDescent="0.3">
      <c r="A155" s="96">
        <v>106</v>
      </c>
      <c r="B155" s="97" t="s">
        <v>124</v>
      </c>
      <c r="C155" s="97" t="s">
        <v>120</v>
      </c>
      <c r="D155" s="131">
        <f>D154+D145</f>
        <v>14851000</v>
      </c>
      <c r="E155" s="132">
        <f>E154+E145</f>
        <v>14596493</v>
      </c>
      <c r="F155" s="98"/>
      <c r="G155" s="97"/>
      <c r="H155" s="97"/>
      <c r="I155" s="97"/>
      <c r="J155" s="97"/>
      <c r="K155" s="97"/>
      <c r="L155" s="97"/>
      <c r="M155" s="99"/>
      <c r="N155" s="99"/>
      <c r="O155" s="99"/>
      <c r="P155" s="99">
        <f>SUM(P145,P154)</f>
        <v>32</v>
      </c>
      <c r="Q155" s="99">
        <f>SUM(Q145,Q154)</f>
        <v>23</v>
      </c>
      <c r="R155" s="99">
        <f>SUM(R145,R154)</f>
        <v>0</v>
      </c>
      <c r="S155" s="99">
        <f>SUM(S145,S154)</f>
        <v>9</v>
      </c>
      <c r="T155" s="100"/>
    </row>
    <row r="156" spans="1:20" ht="36" customHeight="1" x14ac:dyDescent="0.3">
      <c r="A156" s="96">
        <v>106</v>
      </c>
      <c r="B156" s="97" t="s">
        <v>165</v>
      </c>
      <c r="C156" s="97" t="s">
        <v>120</v>
      </c>
      <c r="D156" s="131">
        <f>SUM(D155)</f>
        <v>14851000</v>
      </c>
      <c r="E156" s="131">
        <f>SUM(E155)</f>
        <v>14596493</v>
      </c>
      <c r="F156" s="98"/>
      <c r="G156" s="97"/>
      <c r="H156" s="97"/>
      <c r="I156" s="97"/>
      <c r="J156" s="97"/>
      <c r="K156" s="97"/>
      <c r="L156" s="97"/>
      <c r="M156" s="99"/>
      <c r="N156" s="99"/>
      <c r="O156" s="99"/>
      <c r="P156" s="99">
        <f>SUM(P155)</f>
        <v>32</v>
      </c>
      <c r="Q156" s="99">
        <f>SUM(Q155)</f>
        <v>23</v>
      </c>
      <c r="R156" s="99">
        <f>SUM(R155)</f>
        <v>0</v>
      </c>
      <c r="S156" s="99">
        <f>SUM(S155)</f>
        <v>9</v>
      </c>
      <c r="T156" s="100"/>
    </row>
    <row r="157" spans="1:20" s="143" customFormat="1" ht="193.2" customHeight="1" x14ac:dyDescent="0.3">
      <c r="A157" s="94">
        <v>105</v>
      </c>
      <c r="B157" s="95" t="s">
        <v>116</v>
      </c>
      <c r="C157" s="95" t="s">
        <v>120</v>
      </c>
      <c r="D157" s="134">
        <v>2550000</v>
      </c>
      <c r="E157" s="133">
        <v>822209</v>
      </c>
      <c r="F157" s="94" t="s">
        <v>103</v>
      </c>
      <c r="G157" s="95" t="s">
        <v>125</v>
      </c>
      <c r="H157" s="95" t="s">
        <v>541</v>
      </c>
      <c r="I157" s="95" t="s">
        <v>316</v>
      </c>
      <c r="J157" s="95" t="s">
        <v>542</v>
      </c>
      <c r="K157" s="95" t="s">
        <v>543</v>
      </c>
      <c r="L157" s="95" t="s">
        <v>892</v>
      </c>
      <c r="M157" s="145"/>
      <c r="N157" s="145"/>
      <c r="O157" s="145"/>
      <c r="P157" s="145"/>
      <c r="Q157" s="145"/>
      <c r="R157" s="145"/>
      <c r="S157" s="145"/>
      <c r="T157" s="95" t="s">
        <v>118</v>
      </c>
    </row>
    <row r="158" spans="1:20" ht="32.4" x14ac:dyDescent="0.3">
      <c r="A158" s="96">
        <v>105</v>
      </c>
      <c r="B158" s="97" t="s">
        <v>119</v>
      </c>
      <c r="C158" s="97" t="s">
        <v>120</v>
      </c>
      <c r="D158" s="131">
        <f t="shared" ref="D158:E160" si="0">SUM(D157)</f>
        <v>2550000</v>
      </c>
      <c r="E158" s="132">
        <f t="shared" si="0"/>
        <v>822209</v>
      </c>
      <c r="F158" s="98"/>
      <c r="G158" s="97"/>
      <c r="H158" s="97"/>
      <c r="I158" s="97"/>
      <c r="J158" s="97"/>
      <c r="K158" s="97"/>
      <c r="L158" s="97"/>
      <c r="M158" s="99"/>
      <c r="N158" s="99"/>
      <c r="O158" s="99"/>
      <c r="P158" s="99"/>
      <c r="Q158" s="99"/>
      <c r="R158" s="99"/>
      <c r="S158" s="99"/>
      <c r="T158" s="100"/>
    </row>
    <row r="159" spans="1:20" ht="37.200000000000003" customHeight="1" x14ac:dyDescent="0.3">
      <c r="A159" s="96">
        <v>105</v>
      </c>
      <c r="B159" s="97" t="s">
        <v>124</v>
      </c>
      <c r="C159" s="97" t="s">
        <v>120</v>
      </c>
      <c r="D159" s="131">
        <f t="shared" si="0"/>
        <v>2550000</v>
      </c>
      <c r="E159" s="132">
        <f t="shared" si="0"/>
        <v>822209</v>
      </c>
      <c r="F159" s="98"/>
      <c r="G159" s="97"/>
      <c r="H159" s="97"/>
      <c r="I159" s="97"/>
      <c r="J159" s="97"/>
      <c r="K159" s="97"/>
      <c r="L159" s="97"/>
      <c r="M159" s="99"/>
      <c r="N159" s="99"/>
      <c r="O159" s="99"/>
      <c r="P159" s="99"/>
      <c r="Q159" s="99"/>
      <c r="R159" s="99"/>
      <c r="S159" s="99"/>
      <c r="T159" s="100"/>
    </row>
    <row r="160" spans="1:20" ht="32.4" x14ac:dyDescent="0.3">
      <c r="A160" s="96">
        <v>105</v>
      </c>
      <c r="B160" s="97" t="s">
        <v>115</v>
      </c>
      <c r="C160" s="97" t="s">
        <v>120</v>
      </c>
      <c r="D160" s="131">
        <f t="shared" si="0"/>
        <v>2550000</v>
      </c>
      <c r="E160" s="132">
        <f t="shared" si="0"/>
        <v>822209</v>
      </c>
      <c r="F160" s="98"/>
      <c r="G160" s="97"/>
      <c r="H160" s="97"/>
      <c r="I160" s="97"/>
      <c r="J160" s="97"/>
      <c r="K160" s="97"/>
      <c r="L160" s="97"/>
      <c r="M160" s="99"/>
      <c r="N160" s="99"/>
      <c r="O160" s="99"/>
      <c r="P160" s="99"/>
      <c r="Q160" s="99"/>
      <c r="R160" s="99"/>
      <c r="S160" s="99"/>
      <c r="T160" s="100"/>
    </row>
    <row r="161" spans="1:20" s="143" customFormat="1" ht="57" customHeight="1" x14ac:dyDescent="0.3">
      <c r="A161" s="137">
        <v>106</v>
      </c>
      <c r="B161" s="138" t="s">
        <v>126</v>
      </c>
      <c r="C161" s="138"/>
      <c r="D161" s="134">
        <v>343571</v>
      </c>
      <c r="E161" s="139">
        <f>SUM(E162)</f>
        <v>101095</v>
      </c>
      <c r="F161" s="140"/>
      <c r="G161" s="138" t="s">
        <v>738</v>
      </c>
      <c r="H161" s="138"/>
      <c r="I161" s="138"/>
      <c r="J161" s="138"/>
      <c r="K161" s="138"/>
      <c r="L161" s="138"/>
      <c r="M161" s="141"/>
      <c r="N161" s="141"/>
      <c r="O161" s="141"/>
      <c r="P161" s="141"/>
      <c r="Q161" s="141"/>
      <c r="R161" s="141"/>
      <c r="S161" s="141"/>
      <c r="T161" s="142"/>
    </row>
    <row r="162" spans="1:20" s="143" customFormat="1" ht="54" customHeight="1" x14ac:dyDescent="0.3">
      <c r="A162" s="137"/>
      <c r="B162" s="138"/>
      <c r="C162" s="138"/>
      <c r="D162" s="134"/>
      <c r="E162" s="139">
        <v>101095</v>
      </c>
      <c r="F162" s="72" t="s">
        <v>168</v>
      </c>
      <c r="G162" s="138" t="s">
        <v>464</v>
      </c>
      <c r="H162" s="138" t="s">
        <v>453</v>
      </c>
      <c r="I162" s="138" t="s">
        <v>454</v>
      </c>
      <c r="J162" s="138" t="s">
        <v>455</v>
      </c>
      <c r="K162" s="138" t="s">
        <v>465</v>
      </c>
      <c r="L162" s="138" t="s">
        <v>891</v>
      </c>
      <c r="M162" s="141">
        <v>106</v>
      </c>
      <c r="N162" s="141">
        <v>11</v>
      </c>
      <c r="O162" s="141" t="s">
        <v>736</v>
      </c>
      <c r="P162" s="141">
        <v>3</v>
      </c>
      <c r="Q162" s="141">
        <v>1</v>
      </c>
      <c r="R162" s="141">
        <v>0</v>
      </c>
      <c r="S162" s="141">
        <v>2</v>
      </c>
      <c r="T162" s="142"/>
    </row>
    <row r="163" spans="1:20" s="143" customFormat="1" ht="37.200000000000003" customHeight="1" x14ac:dyDescent="0.3">
      <c r="A163" s="137"/>
      <c r="B163" s="138"/>
      <c r="C163" s="138"/>
      <c r="D163" s="134">
        <v>2280000</v>
      </c>
      <c r="E163" s="139">
        <f>SUM(E164:E170)</f>
        <v>2123260</v>
      </c>
      <c r="F163" s="140"/>
      <c r="G163" s="138" t="s">
        <v>719</v>
      </c>
      <c r="H163" s="138"/>
      <c r="I163" s="138"/>
      <c r="J163" s="138"/>
      <c r="K163" s="138"/>
      <c r="L163" s="138"/>
      <c r="M163" s="141"/>
      <c r="N163" s="141"/>
      <c r="O163" s="141"/>
      <c r="P163" s="141"/>
      <c r="Q163" s="141"/>
      <c r="R163" s="141"/>
      <c r="S163" s="141"/>
      <c r="T163" s="142"/>
    </row>
    <row r="164" spans="1:20" s="143" customFormat="1" ht="48.6" customHeight="1" x14ac:dyDescent="0.3">
      <c r="A164" s="101"/>
      <c r="B164" s="102"/>
      <c r="C164" s="102"/>
      <c r="D164" s="134"/>
      <c r="E164" s="134">
        <v>268945</v>
      </c>
      <c r="F164" s="103" t="s">
        <v>35</v>
      </c>
      <c r="G164" s="95" t="s">
        <v>578</v>
      </c>
      <c r="H164" s="95" t="s">
        <v>584</v>
      </c>
      <c r="I164" s="95" t="s">
        <v>249</v>
      </c>
      <c r="J164" s="95" t="s">
        <v>590</v>
      </c>
      <c r="K164" s="95" t="s">
        <v>595</v>
      </c>
      <c r="L164" s="95" t="s">
        <v>806</v>
      </c>
      <c r="M164" s="141">
        <v>106</v>
      </c>
      <c r="N164" s="141" t="s">
        <v>675</v>
      </c>
      <c r="O164" s="141" t="s">
        <v>691</v>
      </c>
      <c r="P164" s="141">
        <v>4</v>
      </c>
      <c r="Q164" s="141">
        <v>4</v>
      </c>
      <c r="R164" s="141">
        <v>0</v>
      </c>
      <c r="S164" s="141">
        <v>0</v>
      </c>
      <c r="T164" s="104"/>
    </row>
    <row r="165" spans="1:20" s="143" customFormat="1" ht="48.6" customHeight="1" x14ac:dyDescent="0.3">
      <c r="A165" s="101"/>
      <c r="B165" s="102"/>
      <c r="C165" s="102"/>
      <c r="D165" s="134"/>
      <c r="E165" s="134">
        <v>263211</v>
      </c>
      <c r="F165" s="103" t="s">
        <v>35</v>
      </c>
      <c r="G165" s="95" t="s">
        <v>579</v>
      </c>
      <c r="H165" s="95" t="s">
        <v>585</v>
      </c>
      <c r="I165" s="95" t="s">
        <v>588</v>
      </c>
      <c r="J165" s="95" t="s">
        <v>591</v>
      </c>
      <c r="K165" s="95" t="s">
        <v>596</v>
      </c>
      <c r="L165" s="95" t="s">
        <v>807</v>
      </c>
      <c r="M165" s="141">
        <v>106</v>
      </c>
      <c r="N165" s="141" t="s">
        <v>733</v>
      </c>
      <c r="O165" s="141">
        <v>30</v>
      </c>
      <c r="P165" s="141">
        <v>2</v>
      </c>
      <c r="Q165" s="141">
        <v>2</v>
      </c>
      <c r="R165" s="141">
        <v>0</v>
      </c>
      <c r="S165" s="141">
        <v>0</v>
      </c>
      <c r="T165" s="104"/>
    </row>
    <row r="166" spans="1:20" s="143" customFormat="1" ht="73.2" customHeight="1" x14ac:dyDescent="0.3">
      <c r="A166" s="101"/>
      <c r="B166" s="102"/>
      <c r="C166" s="102"/>
      <c r="D166" s="134"/>
      <c r="E166" s="134">
        <v>442627</v>
      </c>
      <c r="F166" s="103" t="s">
        <v>35</v>
      </c>
      <c r="G166" s="95" t="s">
        <v>558</v>
      </c>
      <c r="H166" s="95" t="s">
        <v>567</v>
      </c>
      <c r="I166" s="95" t="s">
        <v>282</v>
      </c>
      <c r="J166" s="95" t="s">
        <v>565</v>
      </c>
      <c r="K166" s="95" t="s">
        <v>597</v>
      </c>
      <c r="L166" s="95" t="s">
        <v>808</v>
      </c>
      <c r="M166" s="141">
        <v>106</v>
      </c>
      <c r="N166" s="141" t="s">
        <v>733</v>
      </c>
      <c r="O166" s="141">
        <v>29</v>
      </c>
      <c r="P166" s="141">
        <v>3</v>
      </c>
      <c r="Q166" s="141">
        <v>3</v>
      </c>
      <c r="R166" s="141">
        <v>0</v>
      </c>
      <c r="S166" s="141">
        <v>0</v>
      </c>
      <c r="T166" s="104"/>
    </row>
    <row r="167" spans="1:20" s="143" customFormat="1" ht="88.2" customHeight="1" x14ac:dyDescent="0.3">
      <c r="A167" s="101"/>
      <c r="B167" s="102"/>
      <c r="C167" s="102"/>
      <c r="D167" s="134"/>
      <c r="E167" s="134">
        <v>434514</v>
      </c>
      <c r="F167" s="103" t="s">
        <v>35</v>
      </c>
      <c r="G167" s="95" t="s">
        <v>546</v>
      </c>
      <c r="H167" s="95" t="s">
        <v>547</v>
      </c>
      <c r="I167" s="95" t="s">
        <v>552</v>
      </c>
      <c r="J167" s="95" t="s">
        <v>593</v>
      </c>
      <c r="K167" s="95" t="s">
        <v>598</v>
      </c>
      <c r="L167" s="95" t="s">
        <v>809</v>
      </c>
      <c r="M167" s="141">
        <v>106</v>
      </c>
      <c r="N167" s="141">
        <v>11</v>
      </c>
      <c r="O167" s="141">
        <v>24</v>
      </c>
      <c r="P167" s="141">
        <v>4</v>
      </c>
      <c r="Q167" s="141">
        <v>4</v>
      </c>
      <c r="R167" s="141">
        <v>0</v>
      </c>
      <c r="S167" s="141">
        <v>0</v>
      </c>
      <c r="T167" s="104"/>
    </row>
    <row r="168" spans="1:20" s="143" customFormat="1" ht="38.4" customHeight="1" x14ac:dyDescent="0.3">
      <c r="A168" s="101"/>
      <c r="B168" s="102"/>
      <c r="C168" s="102"/>
      <c r="D168" s="134"/>
      <c r="E168" s="134">
        <v>352741</v>
      </c>
      <c r="F168" s="103" t="s">
        <v>35</v>
      </c>
      <c r="G168" s="95" t="s">
        <v>582</v>
      </c>
      <c r="H168" s="95" t="s">
        <v>586</v>
      </c>
      <c r="I168" s="95" t="s">
        <v>316</v>
      </c>
      <c r="J168" s="95" t="s">
        <v>592</v>
      </c>
      <c r="K168" s="95" t="s">
        <v>599</v>
      </c>
      <c r="L168" s="95" t="s">
        <v>810</v>
      </c>
      <c r="M168" s="141">
        <v>106</v>
      </c>
      <c r="N168" s="141">
        <v>12</v>
      </c>
      <c r="O168" s="144" t="s">
        <v>732</v>
      </c>
      <c r="P168" s="141">
        <v>3</v>
      </c>
      <c r="Q168" s="141">
        <v>3</v>
      </c>
      <c r="R168" s="141">
        <v>0</v>
      </c>
      <c r="S168" s="141">
        <v>0</v>
      </c>
      <c r="T168" s="104"/>
    </row>
    <row r="169" spans="1:20" s="143" customFormat="1" ht="38.4" customHeight="1" x14ac:dyDescent="0.3">
      <c r="A169" s="101"/>
      <c r="B169" s="102"/>
      <c r="C169" s="102"/>
      <c r="D169" s="134"/>
      <c r="E169" s="134">
        <v>216910</v>
      </c>
      <c r="F169" s="103" t="s">
        <v>35</v>
      </c>
      <c r="G169" s="138" t="s">
        <v>583</v>
      </c>
      <c r="H169" s="95" t="s">
        <v>580</v>
      </c>
      <c r="I169" s="95" t="s">
        <v>589</v>
      </c>
      <c r="J169" s="95" t="s">
        <v>581</v>
      </c>
      <c r="K169" s="95" t="s">
        <v>599</v>
      </c>
      <c r="L169" s="95" t="s">
        <v>811</v>
      </c>
      <c r="M169" s="141">
        <v>106</v>
      </c>
      <c r="N169" s="141">
        <v>12</v>
      </c>
      <c r="O169" s="144">
        <v>20</v>
      </c>
      <c r="P169" s="141">
        <v>3</v>
      </c>
      <c r="Q169" s="141">
        <v>3</v>
      </c>
      <c r="R169" s="141">
        <v>0</v>
      </c>
      <c r="S169" s="141">
        <v>0</v>
      </c>
      <c r="T169" s="104"/>
    </row>
    <row r="170" spans="1:20" s="143" customFormat="1" ht="38.4" customHeight="1" x14ac:dyDescent="0.3">
      <c r="A170" s="101"/>
      <c r="B170" s="102"/>
      <c r="C170" s="102"/>
      <c r="D170" s="134"/>
      <c r="E170" s="134">
        <v>144312</v>
      </c>
      <c r="F170" s="103" t="s">
        <v>35</v>
      </c>
      <c r="G170" s="95" t="s">
        <v>559</v>
      </c>
      <c r="H170" s="95" t="s">
        <v>587</v>
      </c>
      <c r="I170" s="95" t="s">
        <v>310</v>
      </c>
      <c r="J170" s="95" t="s">
        <v>384</v>
      </c>
      <c r="K170" s="95" t="s">
        <v>596</v>
      </c>
      <c r="L170" s="95" t="s">
        <v>807</v>
      </c>
      <c r="M170" s="105">
        <v>107</v>
      </c>
      <c r="N170" s="105" t="s">
        <v>730</v>
      </c>
      <c r="O170" s="144" t="s">
        <v>736</v>
      </c>
      <c r="P170" s="105">
        <v>2</v>
      </c>
      <c r="Q170" s="105">
        <v>2</v>
      </c>
      <c r="R170" s="105">
        <v>0</v>
      </c>
      <c r="S170" s="105">
        <v>0</v>
      </c>
      <c r="T170" s="104"/>
    </row>
    <row r="171" spans="1:20" ht="32.4" x14ac:dyDescent="0.3">
      <c r="A171" s="96">
        <v>106</v>
      </c>
      <c r="B171" s="97" t="s">
        <v>127</v>
      </c>
      <c r="C171" s="97"/>
      <c r="D171" s="131">
        <f>SUM(D161,D163)</f>
        <v>2623571</v>
      </c>
      <c r="E171" s="131">
        <f>SUM(E161,E163)</f>
        <v>2224355</v>
      </c>
      <c r="F171" s="98"/>
      <c r="G171" s="97"/>
      <c r="H171" s="97"/>
      <c r="I171" s="97"/>
      <c r="J171" s="97"/>
      <c r="K171" s="97"/>
      <c r="L171" s="97"/>
      <c r="M171" s="99"/>
      <c r="N171" s="99"/>
      <c r="O171" s="99"/>
      <c r="P171" s="99">
        <f>SUM(P161:P170)</f>
        <v>24</v>
      </c>
      <c r="Q171" s="99">
        <f t="shared" ref="Q171:S171" si="1">SUM(Q161:Q170)</f>
        <v>22</v>
      </c>
      <c r="R171" s="99">
        <f t="shared" si="1"/>
        <v>0</v>
      </c>
      <c r="S171" s="99">
        <f t="shared" si="1"/>
        <v>2</v>
      </c>
      <c r="T171" s="100"/>
    </row>
    <row r="172" spans="1:20" ht="37.799999999999997" customHeight="1" x14ac:dyDescent="0.3">
      <c r="A172" s="101">
        <v>105</v>
      </c>
      <c r="B172" s="102" t="s">
        <v>740</v>
      </c>
      <c r="C172" s="102"/>
      <c r="D172" s="134"/>
      <c r="E172" s="135">
        <f>SUM(E173:E189)</f>
        <v>2360713</v>
      </c>
      <c r="F172" s="103"/>
      <c r="G172" s="104" t="s">
        <v>739</v>
      </c>
      <c r="H172" s="104"/>
      <c r="I172" s="104"/>
      <c r="J172" s="104"/>
      <c r="K172" s="104"/>
      <c r="L172" s="104"/>
      <c r="M172" s="105"/>
      <c r="N172" s="105"/>
      <c r="O172" s="105"/>
      <c r="P172" s="105"/>
      <c r="Q172" s="105"/>
      <c r="R172" s="105"/>
      <c r="S172" s="105"/>
      <c r="T172" s="104"/>
    </row>
    <row r="173" spans="1:20" ht="54" customHeight="1" x14ac:dyDescent="0.3">
      <c r="A173" s="101"/>
      <c r="B173" s="102"/>
      <c r="C173" s="102"/>
      <c r="D173" s="134"/>
      <c r="E173" s="133">
        <v>94106</v>
      </c>
      <c r="F173" s="103" t="s">
        <v>30</v>
      </c>
      <c r="G173" s="95" t="s">
        <v>607</v>
      </c>
      <c r="H173" s="95" t="s">
        <v>608</v>
      </c>
      <c r="I173" s="95" t="s">
        <v>249</v>
      </c>
      <c r="J173" s="95" t="s">
        <v>250</v>
      </c>
      <c r="K173" s="95" t="s">
        <v>609</v>
      </c>
      <c r="L173" s="95" t="s">
        <v>812</v>
      </c>
      <c r="M173" s="105">
        <v>106</v>
      </c>
      <c r="N173" s="105" t="s">
        <v>734</v>
      </c>
      <c r="O173" s="136" t="s">
        <v>732</v>
      </c>
      <c r="P173" s="105">
        <v>1</v>
      </c>
      <c r="Q173" s="105">
        <v>1</v>
      </c>
      <c r="R173" s="105">
        <v>0</v>
      </c>
      <c r="S173" s="105">
        <v>0</v>
      </c>
      <c r="T173" s="104"/>
    </row>
    <row r="174" spans="1:20" ht="55.2" customHeight="1" x14ac:dyDescent="0.3">
      <c r="A174" s="101"/>
      <c r="B174" s="102"/>
      <c r="C174" s="102"/>
      <c r="D174" s="134"/>
      <c r="E174" s="134">
        <v>174644</v>
      </c>
      <c r="F174" s="103" t="s">
        <v>30</v>
      </c>
      <c r="G174" s="95" t="s">
        <v>610</v>
      </c>
      <c r="H174" s="95" t="s">
        <v>611</v>
      </c>
      <c r="I174" s="106" t="s">
        <v>612</v>
      </c>
      <c r="J174" s="95" t="s">
        <v>613</v>
      </c>
      <c r="K174" s="95" t="s">
        <v>614</v>
      </c>
      <c r="L174" s="95" t="s">
        <v>813</v>
      </c>
      <c r="M174" s="105">
        <v>106</v>
      </c>
      <c r="N174" s="105" t="s">
        <v>731</v>
      </c>
      <c r="O174" s="105">
        <v>14</v>
      </c>
      <c r="P174" s="105">
        <v>1</v>
      </c>
      <c r="Q174" s="105">
        <v>1</v>
      </c>
      <c r="R174" s="105">
        <v>0</v>
      </c>
      <c r="S174" s="105">
        <v>0</v>
      </c>
      <c r="T174" s="104"/>
    </row>
    <row r="175" spans="1:20" ht="53.4" customHeight="1" x14ac:dyDescent="0.3">
      <c r="A175" s="101"/>
      <c r="B175" s="102"/>
      <c r="C175" s="102"/>
      <c r="D175" s="134"/>
      <c r="E175" s="133">
        <v>83377</v>
      </c>
      <c r="F175" s="103" t="s">
        <v>30</v>
      </c>
      <c r="G175" s="95" t="s">
        <v>615</v>
      </c>
      <c r="H175" s="95" t="s">
        <v>616</v>
      </c>
      <c r="I175" s="95" t="s">
        <v>249</v>
      </c>
      <c r="J175" s="95" t="s">
        <v>250</v>
      </c>
      <c r="K175" s="95" t="s">
        <v>609</v>
      </c>
      <c r="L175" s="95" t="s">
        <v>805</v>
      </c>
      <c r="M175" s="105">
        <v>106</v>
      </c>
      <c r="N175" s="105" t="s">
        <v>734</v>
      </c>
      <c r="O175" s="105">
        <v>20</v>
      </c>
      <c r="P175" s="105">
        <v>1</v>
      </c>
      <c r="Q175" s="105">
        <v>0</v>
      </c>
      <c r="R175" s="105">
        <v>0</v>
      </c>
      <c r="S175" s="105">
        <v>1</v>
      </c>
      <c r="T175" s="104"/>
    </row>
    <row r="176" spans="1:20" ht="43.8" customHeight="1" x14ac:dyDescent="0.3">
      <c r="A176" s="101"/>
      <c r="B176" s="102"/>
      <c r="C176" s="102"/>
      <c r="D176" s="134"/>
      <c r="E176" s="133">
        <v>120838</v>
      </c>
      <c r="F176" s="103" t="s">
        <v>30</v>
      </c>
      <c r="G176" s="95" t="s">
        <v>617</v>
      </c>
      <c r="H176" s="95" t="s">
        <v>618</v>
      </c>
      <c r="I176" s="95" t="s">
        <v>619</v>
      </c>
      <c r="J176" s="95" t="s">
        <v>620</v>
      </c>
      <c r="K176" s="95" t="s">
        <v>606</v>
      </c>
      <c r="L176" s="95" t="s">
        <v>804</v>
      </c>
      <c r="M176" s="105">
        <v>106</v>
      </c>
      <c r="N176" s="105" t="s">
        <v>691</v>
      </c>
      <c r="O176" s="105">
        <v>15</v>
      </c>
      <c r="P176" s="105">
        <v>2</v>
      </c>
      <c r="Q176" s="105">
        <v>2</v>
      </c>
      <c r="R176" s="105">
        <v>0</v>
      </c>
      <c r="S176" s="105">
        <v>0</v>
      </c>
      <c r="T176" s="104"/>
    </row>
    <row r="177" spans="1:20" ht="35.4" customHeight="1" x14ac:dyDescent="0.3">
      <c r="A177" s="101"/>
      <c r="B177" s="102"/>
      <c r="C177" s="102"/>
      <c r="D177" s="134"/>
      <c r="E177" s="134">
        <v>62932</v>
      </c>
      <c r="F177" s="103" t="s">
        <v>168</v>
      </c>
      <c r="G177" s="95" t="s">
        <v>665</v>
      </c>
      <c r="H177" s="95" t="s">
        <v>621</v>
      </c>
      <c r="I177" s="106" t="s">
        <v>249</v>
      </c>
      <c r="J177" s="95" t="s">
        <v>250</v>
      </c>
      <c r="K177" s="95" t="s">
        <v>228</v>
      </c>
      <c r="L177" s="95" t="s">
        <v>802</v>
      </c>
      <c r="M177" s="105">
        <v>106</v>
      </c>
      <c r="N177" s="105" t="s">
        <v>672</v>
      </c>
      <c r="O177" s="105">
        <v>27</v>
      </c>
      <c r="P177" s="105">
        <v>3</v>
      </c>
      <c r="Q177" s="105">
        <v>3</v>
      </c>
      <c r="R177" s="105">
        <v>0</v>
      </c>
      <c r="S177" s="105">
        <v>0</v>
      </c>
      <c r="T177" s="104"/>
    </row>
    <row r="178" spans="1:20" ht="51" customHeight="1" x14ac:dyDescent="0.3">
      <c r="A178" s="101"/>
      <c r="B178" s="102"/>
      <c r="C178" s="102"/>
      <c r="D178" s="134"/>
      <c r="E178" s="133">
        <v>116704</v>
      </c>
      <c r="F178" s="103" t="s">
        <v>30</v>
      </c>
      <c r="G178" s="95" t="s">
        <v>622</v>
      </c>
      <c r="H178" s="95" t="s">
        <v>623</v>
      </c>
      <c r="I178" s="95" t="s">
        <v>249</v>
      </c>
      <c r="J178" s="95" t="s">
        <v>250</v>
      </c>
      <c r="K178" s="95" t="s">
        <v>756</v>
      </c>
      <c r="L178" s="95" t="s">
        <v>803</v>
      </c>
      <c r="M178" s="105"/>
      <c r="N178" s="105"/>
      <c r="O178" s="105"/>
      <c r="P178" s="105"/>
      <c r="Q178" s="105"/>
      <c r="R178" s="105"/>
      <c r="S178" s="105"/>
      <c r="T178" s="21" t="s">
        <v>174</v>
      </c>
    </row>
    <row r="179" spans="1:20" ht="40.200000000000003" customHeight="1" x14ac:dyDescent="0.3">
      <c r="A179" s="101"/>
      <c r="B179" s="102"/>
      <c r="C179" s="102"/>
      <c r="D179" s="134"/>
      <c r="E179" s="133">
        <v>99594</v>
      </c>
      <c r="F179" s="103" t="s">
        <v>168</v>
      </c>
      <c r="G179" s="95" t="s">
        <v>624</v>
      </c>
      <c r="H179" s="95" t="s">
        <v>474</v>
      </c>
      <c r="I179" s="95" t="s">
        <v>475</v>
      </c>
      <c r="J179" s="95" t="s">
        <v>476</v>
      </c>
      <c r="K179" s="95" t="s">
        <v>228</v>
      </c>
      <c r="L179" s="95" t="s">
        <v>801</v>
      </c>
      <c r="M179" s="105"/>
      <c r="N179" s="105"/>
      <c r="O179" s="105"/>
      <c r="P179" s="105"/>
      <c r="Q179" s="105"/>
      <c r="R179" s="105"/>
      <c r="S179" s="105"/>
      <c r="T179" s="21" t="s">
        <v>174</v>
      </c>
    </row>
    <row r="180" spans="1:20" ht="72.599999999999994" customHeight="1" x14ac:dyDescent="0.3">
      <c r="A180" s="101"/>
      <c r="B180" s="102"/>
      <c r="C180" s="102"/>
      <c r="D180" s="134"/>
      <c r="E180" s="133">
        <v>488967</v>
      </c>
      <c r="F180" s="103" t="s">
        <v>30</v>
      </c>
      <c r="G180" s="95" t="s">
        <v>625</v>
      </c>
      <c r="H180" s="95" t="s">
        <v>626</v>
      </c>
      <c r="I180" s="95" t="s">
        <v>627</v>
      </c>
      <c r="J180" s="95" t="s">
        <v>628</v>
      </c>
      <c r="K180" s="95" t="s">
        <v>629</v>
      </c>
      <c r="L180" s="95" t="s">
        <v>800</v>
      </c>
      <c r="M180" s="105">
        <v>106</v>
      </c>
      <c r="N180" s="105" t="s">
        <v>733</v>
      </c>
      <c r="O180" s="105" t="s">
        <v>730</v>
      </c>
      <c r="P180" s="105">
        <v>1</v>
      </c>
      <c r="Q180" s="105">
        <v>1</v>
      </c>
      <c r="R180" s="105">
        <v>0</v>
      </c>
      <c r="S180" s="105">
        <v>0</v>
      </c>
      <c r="T180" s="104"/>
    </row>
    <row r="181" spans="1:20" ht="54" customHeight="1" x14ac:dyDescent="0.3">
      <c r="A181" s="101"/>
      <c r="B181" s="102"/>
      <c r="C181" s="102"/>
      <c r="D181" s="134"/>
      <c r="E181" s="133">
        <v>86507</v>
      </c>
      <c r="F181" s="103" t="s">
        <v>168</v>
      </c>
      <c r="G181" s="95" t="s">
        <v>630</v>
      </c>
      <c r="H181" s="95" t="s">
        <v>631</v>
      </c>
      <c r="I181" s="95" t="s">
        <v>249</v>
      </c>
      <c r="J181" s="95" t="s">
        <v>632</v>
      </c>
      <c r="K181" s="95" t="s">
        <v>633</v>
      </c>
      <c r="L181" s="95" t="s">
        <v>799</v>
      </c>
      <c r="M181" s="105">
        <v>106</v>
      </c>
      <c r="N181" s="105" t="s">
        <v>733</v>
      </c>
      <c r="O181" s="105">
        <v>14</v>
      </c>
      <c r="P181" s="105">
        <v>4</v>
      </c>
      <c r="Q181" s="105">
        <v>4</v>
      </c>
      <c r="R181" s="105">
        <v>0</v>
      </c>
      <c r="S181" s="105">
        <v>0</v>
      </c>
      <c r="T181" s="104"/>
    </row>
    <row r="182" spans="1:20" ht="37.200000000000003" customHeight="1" x14ac:dyDescent="0.3">
      <c r="A182" s="101"/>
      <c r="B182" s="102"/>
      <c r="C182" s="102"/>
      <c r="D182" s="134"/>
      <c r="E182" s="133">
        <v>72162</v>
      </c>
      <c r="F182" s="103" t="s">
        <v>30</v>
      </c>
      <c r="G182" s="95" t="s">
        <v>634</v>
      </c>
      <c r="H182" s="95" t="s">
        <v>635</v>
      </c>
      <c r="I182" s="95" t="s">
        <v>249</v>
      </c>
      <c r="J182" s="95" t="s">
        <v>250</v>
      </c>
      <c r="K182" s="95" t="s">
        <v>636</v>
      </c>
      <c r="L182" s="95" t="s">
        <v>798</v>
      </c>
      <c r="M182" s="105">
        <v>106</v>
      </c>
      <c r="N182" s="105" t="s">
        <v>733</v>
      </c>
      <c r="O182" s="136" t="s">
        <v>732</v>
      </c>
      <c r="P182" s="105">
        <v>4</v>
      </c>
      <c r="Q182" s="105">
        <v>4</v>
      </c>
      <c r="R182" s="105">
        <v>0</v>
      </c>
      <c r="S182" s="105">
        <v>0</v>
      </c>
      <c r="T182" s="95"/>
    </row>
    <row r="183" spans="1:20" ht="41.4" customHeight="1" x14ac:dyDescent="0.3">
      <c r="A183" s="101"/>
      <c r="B183" s="102"/>
      <c r="C183" s="102"/>
      <c r="D183" s="134"/>
      <c r="E183" s="133">
        <v>72630</v>
      </c>
      <c r="F183" s="103" t="s">
        <v>637</v>
      </c>
      <c r="G183" s="95" t="s">
        <v>638</v>
      </c>
      <c r="H183" s="95" t="s">
        <v>528</v>
      </c>
      <c r="I183" s="95" t="s">
        <v>249</v>
      </c>
      <c r="J183" s="95" t="s">
        <v>250</v>
      </c>
      <c r="K183" s="95" t="s">
        <v>639</v>
      </c>
      <c r="L183" s="95" t="s">
        <v>797</v>
      </c>
      <c r="M183" s="105">
        <v>106</v>
      </c>
      <c r="N183" s="105" t="s">
        <v>733</v>
      </c>
      <c r="O183" s="105">
        <v>18</v>
      </c>
      <c r="P183" s="105">
        <v>5</v>
      </c>
      <c r="Q183" s="105">
        <v>2</v>
      </c>
      <c r="R183" s="105">
        <v>0</v>
      </c>
      <c r="S183" s="105">
        <v>3</v>
      </c>
      <c r="T183" s="104"/>
    </row>
    <row r="184" spans="1:20" ht="105.6" customHeight="1" x14ac:dyDescent="0.3">
      <c r="A184" s="101"/>
      <c r="B184" s="102"/>
      <c r="C184" s="102"/>
      <c r="D184" s="134"/>
      <c r="E184" s="133">
        <v>320387</v>
      </c>
      <c r="F184" s="103" t="s">
        <v>35</v>
      </c>
      <c r="G184" s="95" t="s">
        <v>640</v>
      </c>
      <c r="H184" s="95" t="s">
        <v>641</v>
      </c>
      <c r="I184" s="95" t="s">
        <v>316</v>
      </c>
      <c r="J184" s="95" t="s">
        <v>642</v>
      </c>
      <c r="K184" s="95" t="s">
        <v>643</v>
      </c>
      <c r="L184" s="95" t="s">
        <v>796</v>
      </c>
      <c r="M184" s="105">
        <v>106</v>
      </c>
      <c r="N184" s="105" t="s">
        <v>733</v>
      </c>
      <c r="O184" s="105">
        <v>28</v>
      </c>
      <c r="P184" s="105">
        <v>3</v>
      </c>
      <c r="Q184" s="105">
        <v>2</v>
      </c>
      <c r="R184" s="105">
        <v>0</v>
      </c>
      <c r="S184" s="105">
        <v>1</v>
      </c>
      <c r="T184" s="104"/>
    </row>
    <row r="185" spans="1:20" ht="40.200000000000003" customHeight="1" x14ac:dyDescent="0.3">
      <c r="A185" s="101"/>
      <c r="B185" s="102"/>
      <c r="C185" s="102"/>
      <c r="D185" s="134"/>
      <c r="E185" s="134">
        <v>45463</v>
      </c>
      <c r="F185" s="103" t="s">
        <v>30</v>
      </c>
      <c r="G185" s="95" t="s">
        <v>644</v>
      </c>
      <c r="H185" s="95" t="s">
        <v>645</v>
      </c>
      <c r="I185" s="95" t="s">
        <v>646</v>
      </c>
      <c r="J185" s="95" t="s">
        <v>647</v>
      </c>
      <c r="K185" s="95" t="s">
        <v>744</v>
      </c>
      <c r="L185" s="95" t="s">
        <v>795</v>
      </c>
      <c r="M185" s="105"/>
      <c r="N185" s="105"/>
      <c r="O185" s="105"/>
      <c r="P185" s="105"/>
      <c r="Q185" s="105"/>
      <c r="R185" s="105"/>
      <c r="S185" s="105"/>
      <c r="T185" s="21" t="s">
        <v>174</v>
      </c>
    </row>
    <row r="186" spans="1:20" ht="40.200000000000003" customHeight="1" x14ac:dyDescent="0.3">
      <c r="A186" s="101"/>
      <c r="B186" s="102"/>
      <c r="C186" s="102"/>
      <c r="D186" s="134"/>
      <c r="E186" s="134">
        <v>107345</v>
      </c>
      <c r="F186" s="103" t="s">
        <v>30</v>
      </c>
      <c r="G186" s="95" t="s">
        <v>648</v>
      </c>
      <c r="H186" s="95" t="s">
        <v>649</v>
      </c>
      <c r="I186" s="95" t="s">
        <v>650</v>
      </c>
      <c r="J186" s="95" t="s">
        <v>651</v>
      </c>
      <c r="K186" s="95" t="s">
        <v>228</v>
      </c>
      <c r="L186" s="95" t="s">
        <v>794</v>
      </c>
      <c r="M186" s="105"/>
      <c r="N186" s="105"/>
      <c r="O186" s="105"/>
      <c r="P186" s="105"/>
      <c r="Q186" s="105"/>
      <c r="R186" s="105"/>
      <c r="S186" s="105"/>
      <c r="T186" s="21" t="s">
        <v>174</v>
      </c>
    </row>
    <row r="187" spans="1:20" ht="104.4" customHeight="1" x14ac:dyDescent="0.3">
      <c r="A187" s="101"/>
      <c r="B187" s="102"/>
      <c r="C187" s="102"/>
      <c r="D187" s="134"/>
      <c r="E187" s="134">
        <v>210928</v>
      </c>
      <c r="F187" s="103" t="s">
        <v>30</v>
      </c>
      <c r="G187" s="95" t="s">
        <v>652</v>
      </c>
      <c r="H187" s="95" t="s">
        <v>653</v>
      </c>
      <c r="I187" s="95" t="s">
        <v>654</v>
      </c>
      <c r="J187" s="95" t="s">
        <v>655</v>
      </c>
      <c r="K187" s="95" t="s">
        <v>228</v>
      </c>
      <c r="L187" s="95" t="s">
        <v>793</v>
      </c>
      <c r="M187" s="105">
        <v>107</v>
      </c>
      <c r="N187" s="105" t="s">
        <v>730</v>
      </c>
      <c r="O187" s="105" t="s">
        <v>691</v>
      </c>
      <c r="P187" s="105">
        <v>1</v>
      </c>
      <c r="Q187" s="105">
        <v>0</v>
      </c>
      <c r="R187" s="105">
        <v>0</v>
      </c>
      <c r="S187" s="105">
        <v>1</v>
      </c>
      <c r="T187" s="104"/>
    </row>
    <row r="188" spans="1:20" ht="42.6" customHeight="1" x14ac:dyDescent="0.3">
      <c r="A188" s="101"/>
      <c r="B188" s="102"/>
      <c r="C188" s="102"/>
      <c r="D188" s="134"/>
      <c r="E188" s="134">
        <v>146473</v>
      </c>
      <c r="F188" s="103" t="s">
        <v>30</v>
      </c>
      <c r="G188" s="95" t="s">
        <v>656</v>
      </c>
      <c r="H188" s="95" t="s">
        <v>657</v>
      </c>
      <c r="I188" s="95" t="s">
        <v>658</v>
      </c>
      <c r="J188" s="95" t="s">
        <v>659</v>
      </c>
      <c r="K188" s="95" t="s">
        <v>660</v>
      </c>
      <c r="L188" s="95" t="s">
        <v>792</v>
      </c>
      <c r="M188" s="105">
        <v>107</v>
      </c>
      <c r="N188" s="105" t="s">
        <v>730</v>
      </c>
      <c r="O188" s="105">
        <v>30</v>
      </c>
      <c r="P188" s="105">
        <v>6</v>
      </c>
      <c r="Q188" s="105">
        <v>6</v>
      </c>
      <c r="R188" s="105">
        <v>0</v>
      </c>
      <c r="S188" s="105">
        <v>0</v>
      </c>
      <c r="T188" s="104"/>
    </row>
    <row r="189" spans="1:20" ht="39" customHeight="1" x14ac:dyDescent="0.3">
      <c r="A189" s="101"/>
      <c r="B189" s="102"/>
      <c r="C189" s="102"/>
      <c r="D189" s="134"/>
      <c r="E189" s="134">
        <v>57656</v>
      </c>
      <c r="F189" s="103" t="s">
        <v>35</v>
      </c>
      <c r="G189" s="95" t="s">
        <v>661</v>
      </c>
      <c r="H189" s="95" t="s">
        <v>662</v>
      </c>
      <c r="I189" s="95" t="s">
        <v>249</v>
      </c>
      <c r="J189" s="95" t="s">
        <v>663</v>
      </c>
      <c r="K189" s="95" t="s">
        <v>664</v>
      </c>
      <c r="L189" s="95" t="s">
        <v>791</v>
      </c>
      <c r="M189" s="105">
        <v>106</v>
      </c>
      <c r="N189" s="105">
        <v>12</v>
      </c>
      <c r="O189" s="105">
        <v>14</v>
      </c>
      <c r="P189" s="105">
        <v>2</v>
      </c>
      <c r="Q189" s="105">
        <v>2</v>
      </c>
      <c r="R189" s="105">
        <v>0</v>
      </c>
      <c r="S189" s="105">
        <v>0</v>
      </c>
      <c r="T189" s="104"/>
    </row>
    <row r="190" spans="1:20" ht="31.2" customHeight="1" x14ac:dyDescent="0.3">
      <c r="A190" s="96">
        <v>105</v>
      </c>
      <c r="B190" s="97" t="s">
        <v>128</v>
      </c>
      <c r="C190" s="97"/>
      <c r="D190" s="132"/>
      <c r="E190" s="132">
        <f>SUM(E172)</f>
        <v>2360713</v>
      </c>
      <c r="F190" s="98"/>
      <c r="G190" s="97"/>
      <c r="H190" s="97"/>
      <c r="I190" s="97"/>
      <c r="J190" s="97"/>
      <c r="K190" s="97"/>
      <c r="L190" s="97"/>
      <c r="M190" s="99"/>
      <c r="N190" s="99"/>
      <c r="O190" s="99"/>
      <c r="P190" s="99">
        <f>SUM(P172:P189)</f>
        <v>34</v>
      </c>
      <c r="Q190" s="99">
        <f>SUM(Q172:Q189)</f>
        <v>28</v>
      </c>
      <c r="R190" s="99">
        <f>SUM(R172:R189)</f>
        <v>0</v>
      </c>
      <c r="S190" s="99">
        <f>SUM(S172:S189)</f>
        <v>6</v>
      </c>
      <c r="T190" s="100"/>
    </row>
    <row r="191" spans="1:20" ht="16.2" customHeight="1" x14ac:dyDescent="0.3">
      <c r="A191" t="s">
        <v>167</v>
      </c>
    </row>
  </sheetData>
  <mergeCells count="41">
    <mergeCell ref="E92:E93"/>
    <mergeCell ref="D92:D93"/>
    <mergeCell ref="A92:A93"/>
    <mergeCell ref="B92:B93"/>
    <mergeCell ref="C92:C93"/>
    <mergeCell ref="J92:J93"/>
    <mergeCell ref="I92:I93"/>
    <mergeCell ref="H92:H93"/>
    <mergeCell ref="G92:G93"/>
    <mergeCell ref="F92:F93"/>
    <mergeCell ref="K92:K93"/>
    <mergeCell ref="L92:L93"/>
    <mergeCell ref="T92:T93"/>
    <mergeCell ref="S92:S93"/>
    <mergeCell ref="R92:R93"/>
    <mergeCell ref="Q92:Q93"/>
    <mergeCell ref="P92:P93"/>
    <mergeCell ref="O92:O93"/>
    <mergeCell ref="N92:N93"/>
    <mergeCell ref="M92:M93"/>
    <mergeCell ref="A1:T1"/>
    <mergeCell ref="A2:T2"/>
    <mergeCell ref="A3:T3"/>
    <mergeCell ref="A4:T4"/>
    <mergeCell ref="A5:E5"/>
    <mergeCell ref="F5:F6"/>
    <mergeCell ref="G5:G6"/>
    <mergeCell ref="H5:H6"/>
    <mergeCell ref="I5:J5"/>
    <mergeCell ref="K5:L5"/>
    <mergeCell ref="M5:O5"/>
    <mergeCell ref="P5:S5"/>
    <mergeCell ref="T5:T6"/>
    <mergeCell ref="A139:A144"/>
    <mergeCell ref="G139:G144"/>
    <mergeCell ref="T139:T144"/>
    <mergeCell ref="E139:E144"/>
    <mergeCell ref="D139:D144"/>
    <mergeCell ref="F139:F144"/>
    <mergeCell ref="C139:C144"/>
    <mergeCell ref="B139:B144"/>
  </mergeCells>
  <phoneticPr fontId="4" type="noConversion"/>
  <printOptions horizontalCentered="1"/>
  <pageMargins left="0.19685039370078741" right="0.19685039370078741" top="0.59055118110236227" bottom="0.47244094488188981" header="0.31496062992125984" footer="0.27559055118110237"/>
  <pageSetup paperSize="9" scale="68" fitToHeight="0" orientation="landscape" r:id="rId1"/>
  <headerFooter>
    <oddFooter>&amp;C&amp;P</oddFooter>
  </headerFooter>
  <rowBreaks count="11" manualBreakCount="11">
    <brk id="53" max="19" man="1"/>
    <brk id="66" max="19" man="1"/>
    <brk id="78" max="19" man="1"/>
    <brk id="90" max="19" man="1"/>
    <brk id="93" max="19" man="1"/>
    <brk id="103" max="19" man="1"/>
    <brk id="118" max="19" man="1"/>
    <brk id="136" max="19" man="1"/>
    <brk id="150" max="19" man="1"/>
    <brk id="160" max="19" man="1"/>
    <brk id="171" max="19" man="1"/>
  </rowBreaks>
  <ignoredErrors>
    <ignoredError sqref="E85 E49" formulaRange="1"/>
    <ignoredError sqref="M120:O120 M123 M133:P136 M132:N132 O132:P132 N10:N12 N20:N28 N32:N40 N55:N57 N64:N71 N75:N82 N102:N107 N116 N123:N124 N150:N153 N164:N170 N173:N177 N180:N184 N187:N189 O10:O12 O15:O18 O24:O27 O36 O55 O66 O80 O98:O99 O102 O107 O123 O153 O162:O164 O168 O170 O173 O180 O182 O187"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U68"/>
  <sheetViews>
    <sheetView showGridLines="0" view="pageBreakPreview" topLeftCell="A53" zoomScale="90" zoomScaleNormal="100" zoomScaleSheetLayoutView="90" workbookViewId="0">
      <selection activeCell="L63" sqref="L63"/>
    </sheetView>
  </sheetViews>
  <sheetFormatPr defaultColWidth="9" defaultRowHeight="16.2" x14ac:dyDescent="0.3"/>
  <cols>
    <col min="1" max="1" width="5" style="88" customWidth="1"/>
    <col min="2" max="2" width="14.109375" style="88" customWidth="1"/>
    <col min="3" max="3" width="8.33203125" style="88" customWidth="1"/>
    <col min="4" max="4" width="12.88671875" style="89" customWidth="1"/>
    <col min="5" max="5" width="12.6640625" style="89" customWidth="1"/>
    <col min="6" max="6" width="7.77734375" style="2" customWidth="1"/>
    <col min="7" max="7" width="27.6640625" style="2" customWidth="1"/>
    <col min="8" max="8" width="9.88671875" style="2" customWidth="1"/>
    <col min="9" max="9" width="9.88671875" style="88" customWidth="1"/>
    <col min="10" max="10" width="9.44140625" style="88" customWidth="1"/>
    <col min="11" max="11" width="10.6640625" style="88" customWidth="1"/>
    <col min="12" max="12" width="9.5546875" style="88" customWidth="1"/>
    <col min="13" max="15" width="4.88671875" style="90" customWidth="1"/>
    <col min="16" max="16" width="5" style="90" customWidth="1"/>
    <col min="17" max="18" width="5.33203125" style="90" customWidth="1"/>
    <col min="19" max="19" width="5" style="90" customWidth="1"/>
    <col min="20" max="20" width="20.77734375" style="88" customWidth="1"/>
    <col min="21" max="16384" width="9" style="2"/>
  </cols>
  <sheetData>
    <row r="1" spans="1:20" s="1" customFormat="1" ht="22.2" x14ac:dyDescent="0.4">
      <c r="A1" s="190" t="s">
        <v>0</v>
      </c>
      <c r="B1" s="190"/>
      <c r="C1" s="190"/>
      <c r="D1" s="190"/>
      <c r="E1" s="190"/>
      <c r="F1" s="190"/>
      <c r="G1" s="190"/>
      <c r="H1" s="190"/>
      <c r="I1" s="190"/>
      <c r="J1" s="190"/>
      <c r="K1" s="190"/>
      <c r="L1" s="190"/>
      <c r="M1" s="190"/>
      <c r="N1" s="190"/>
      <c r="O1" s="190"/>
      <c r="P1" s="190"/>
      <c r="Q1" s="190"/>
      <c r="R1" s="190"/>
      <c r="S1" s="190"/>
      <c r="T1" s="190"/>
    </row>
    <row r="2" spans="1:20" s="1" customFormat="1" ht="22.2" x14ac:dyDescent="0.4">
      <c r="A2" s="190" t="s">
        <v>763</v>
      </c>
      <c r="B2" s="190"/>
      <c r="C2" s="190"/>
      <c r="D2" s="190"/>
      <c r="E2" s="190"/>
      <c r="F2" s="190"/>
      <c r="G2" s="190"/>
      <c r="H2" s="190"/>
      <c r="I2" s="190"/>
      <c r="J2" s="190"/>
      <c r="K2" s="190"/>
      <c r="L2" s="190"/>
      <c r="M2" s="190"/>
      <c r="N2" s="190"/>
      <c r="O2" s="190"/>
      <c r="P2" s="190"/>
      <c r="Q2" s="190"/>
      <c r="R2" s="190"/>
      <c r="S2" s="190"/>
      <c r="T2" s="190"/>
    </row>
    <row r="3" spans="1:20" x14ac:dyDescent="0.3">
      <c r="A3" s="191" t="s">
        <v>130</v>
      </c>
      <c r="B3" s="191"/>
      <c r="C3" s="191"/>
      <c r="D3" s="191"/>
      <c r="E3" s="191"/>
      <c r="F3" s="191"/>
      <c r="G3" s="191"/>
      <c r="H3" s="191"/>
      <c r="I3" s="191"/>
      <c r="J3" s="191"/>
      <c r="K3" s="191"/>
      <c r="L3" s="191"/>
      <c r="M3" s="191"/>
      <c r="N3" s="191"/>
      <c r="O3" s="191"/>
      <c r="P3" s="191"/>
      <c r="Q3" s="191"/>
      <c r="R3" s="191"/>
      <c r="S3" s="191"/>
      <c r="T3" s="191"/>
    </row>
    <row r="4" spans="1:20" s="3" customFormat="1" x14ac:dyDescent="0.3">
      <c r="A4" s="192" t="s">
        <v>1</v>
      </c>
      <c r="B4" s="192"/>
      <c r="C4" s="192"/>
      <c r="D4" s="192"/>
      <c r="E4" s="192"/>
      <c r="F4" s="192"/>
      <c r="G4" s="192"/>
      <c r="H4" s="192"/>
      <c r="I4" s="192"/>
      <c r="J4" s="192"/>
      <c r="K4" s="192"/>
      <c r="L4" s="192"/>
      <c r="M4" s="192"/>
      <c r="N4" s="192"/>
      <c r="O4" s="192"/>
      <c r="P4" s="192"/>
      <c r="Q4" s="192"/>
      <c r="R4" s="192"/>
      <c r="S4" s="192"/>
      <c r="T4" s="192"/>
    </row>
    <row r="5" spans="1:20" s="4" customFormat="1" x14ac:dyDescent="0.3">
      <c r="A5" s="193" t="s">
        <v>2</v>
      </c>
      <c r="B5" s="193"/>
      <c r="C5" s="193"/>
      <c r="D5" s="193"/>
      <c r="E5" s="193"/>
      <c r="F5" s="193" t="s">
        <v>765</v>
      </c>
      <c r="G5" s="193" t="s">
        <v>3</v>
      </c>
      <c r="H5" s="194" t="s">
        <v>4</v>
      </c>
      <c r="I5" s="189" t="s">
        <v>5</v>
      </c>
      <c r="J5" s="189"/>
      <c r="K5" s="189" t="s">
        <v>764</v>
      </c>
      <c r="L5" s="189"/>
      <c r="M5" s="188" t="s">
        <v>6</v>
      </c>
      <c r="N5" s="188"/>
      <c r="O5" s="188"/>
      <c r="P5" s="188" t="s">
        <v>7</v>
      </c>
      <c r="Q5" s="188"/>
      <c r="R5" s="188"/>
      <c r="S5" s="188"/>
      <c r="T5" s="189" t="s">
        <v>8</v>
      </c>
    </row>
    <row r="6" spans="1:20" s="4" customFormat="1" ht="81" x14ac:dyDescent="0.3">
      <c r="A6" s="130" t="s">
        <v>9</v>
      </c>
      <c r="B6" s="130" t="s">
        <v>10</v>
      </c>
      <c r="C6" s="5" t="s">
        <v>11</v>
      </c>
      <c r="D6" s="6" t="s">
        <v>12</v>
      </c>
      <c r="E6" s="6" t="s">
        <v>13</v>
      </c>
      <c r="F6" s="193"/>
      <c r="G6" s="193"/>
      <c r="H6" s="194"/>
      <c r="I6" s="7" t="s">
        <v>14</v>
      </c>
      <c r="J6" s="5" t="s">
        <v>15</v>
      </c>
      <c r="K6" s="5" t="s">
        <v>16</v>
      </c>
      <c r="L6" s="130" t="s">
        <v>17</v>
      </c>
      <c r="M6" s="130" t="s">
        <v>18</v>
      </c>
      <c r="N6" s="130" t="s">
        <v>19</v>
      </c>
      <c r="O6" s="130" t="s">
        <v>20</v>
      </c>
      <c r="P6" s="129" t="s">
        <v>21</v>
      </c>
      <c r="Q6" s="129" t="s">
        <v>22</v>
      </c>
      <c r="R6" s="129" t="s">
        <v>23</v>
      </c>
      <c r="S6" s="129" t="s">
        <v>24</v>
      </c>
      <c r="T6" s="189"/>
    </row>
    <row r="7" spans="1:20" s="15" customFormat="1" ht="32.4" x14ac:dyDescent="0.3">
      <c r="A7" s="8">
        <v>106</v>
      </c>
      <c r="B7" s="9" t="s">
        <v>25</v>
      </c>
      <c r="C7" s="9" t="s">
        <v>26</v>
      </c>
      <c r="D7" s="10">
        <v>109000</v>
      </c>
      <c r="E7" s="10">
        <f>SUM(E8:E9)</f>
        <v>108400</v>
      </c>
      <c r="F7" s="9"/>
      <c r="G7" s="11" t="s">
        <v>131</v>
      </c>
      <c r="H7" s="12"/>
      <c r="I7" s="9"/>
      <c r="J7" s="9"/>
      <c r="K7" s="9"/>
      <c r="L7" s="9"/>
      <c r="M7" s="13"/>
      <c r="N7" s="13"/>
      <c r="O7" s="13"/>
      <c r="P7" s="13"/>
      <c r="Q7" s="13"/>
      <c r="R7" s="13"/>
      <c r="S7" s="13"/>
      <c r="T7" s="14"/>
    </row>
    <row r="8" spans="1:20" s="22" customFormat="1" ht="32.4" x14ac:dyDescent="0.3">
      <c r="A8" s="16"/>
      <c r="B8" s="17"/>
      <c r="C8" s="17"/>
      <c r="D8" s="10"/>
      <c r="E8" s="10">
        <v>56687</v>
      </c>
      <c r="F8" s="9" t="s">
        <v>168</v>
      </c>
      <c r="G8" s="11" t="s">
        <v>169</v>
      </c>
      <c r="H8" s="18" t="s">
        <v>215</v>
      </c>
      <c r="I8" s="108" t="s">
        <v>181</v>
      </c>
      <c r="J8" s="17" t="s">
        <v>179</v>
      </c>
      <c r="K8" s="19" t="s">
        <v>170</v>
      </c>
      <c r="L8" s="19" t="s">
        <v>766</v>
      </c>
      <c r="M8" s="20"/>
      <c r="N8" s="20"/>
      <c r="O8" s="20"/>
      <c r="P8" s="13"/>
      <c r="Q8" s="13"/>
      <c r="R8" s="13"/>
      <c r="S8" s="26"/>
      <c r="T8" s="21" t="s">
        <v>174</v>
      </c>
    </row>
    <row r="9" spans="1:20" s="22" customFormat="1" ht="32.4" x14ac:dyDescent="0.3">
      <c r="A9" s="8"/>
      <c r="B9" s="23"/>
      <c r="C9" s="17"/>
      <c r="D9" s="10"/>
      <c r="E9" s="10">
        <v>51713</v>
      </c>
      <c r="F9" s="9" t="s">
        <v>168</v>
      </c>
      <c r="G9" s="11" t="s">
        <v>171</v>
      </c>
      <c r="H9" s="18" t="s">
        <v>216</v>
      </c>
      <c r="I9" s="24" t="s">
        <v>175</v>
      </c>
      <c r="J9" s="24"/>
      <c r="K9" s="19" t="s">
        <v>173</v>
      </c>
      <c r="L9" s="19" t="s">
        <v>767</v>
      </c>
      <c r="M9" s="20">
        <v>106</v>
      </c>
      <c r="N9" s="20">
        <v>10</v>
      </c>
      <c r="O9" s="20">
        <v>12</v>
      </c>
      <c r="P9" s="20">
        <v>1</v>
      </c>
      <c r="Q9" s="20">
        <v>0</v>
      </c>
      <c r="R9" s="20">
        <v>0</v>
      </c>
      <c r="S9" s="20">
        <v>1</v>
      </c>
      <c r="T9" s="21"/>
    </row>
    <row r="10" spans="1:20" s="15" customFormat="1" ht="32.4" x14ac:dyDescent="0.3">
      <c r="A10" s="8"/>
      <c r="B10" s="9"/>
      <c r="C10" s="9"/>
      <c r="D10" s="10">
        <v>112000</v>
      </c>
      <c r="E10" s="10">
        <f>SUM(E11)</f>
        <v>99392</v>
      </c>
      <c r="F10" s="9"/>
      <c r="G10" s="11" t="s">
        <v>139</v>
      </c>
      <c r="H10" s="12"/>
      <c r="I10" s="9"/>
      <c r="J10" s="9"/>
      <c r="K10" s="9"/>
      <c r="L10" s="9"/>
      <c r="M10" s="13"/>
      <c r="N10" s="13"/>
      <c r="O10" s="13"/>
      <c r="P10" s="13"/>
      <c r="Q10" s="13"/>
      <c r="R10" s="13"/>
      <c r="S10" s="13"/>
      <c r="T10" s="14"/>
    </row>
    <row r="11" spans="1:20" s="15" customFormat="1" ht="64.8" x14ac:dyDescent="0.3">
      <c r="A11" s="8"/>
      <c r="B11" s="9"/>
      <c r="C11" s="9"/>
      <c r="D11" s="10"/>
      <c r="E11" s="10">
        <v>99392</v>
      </c>
      <c r="F11" s="27" t="s">
        <v>176</v>
      </c>
      <c r="G11" s="11" t="s">
        <v>407</v>
      </c>
      <c r="H11" s="18" t="s">
        <v>217</v>
      </c>
      <c r="I11" s="9" t="s">
        <v>177</v>
      </c>
      <c r="J11" s="9" t="s">
        <v>178</v>
      </c>
      <c r="K11" s="9" t="s">
        <v>180</v>
      </c>
      <c r="L11" s="25" t="s">
        <v>768</v>
      </c>
      <c r="M11" s="13">
        <v>106</v>
      </c>
      <c r="N11" s="13">
        <v>10</v>
      </c>
      <c r="O11" s="13">
        <v>2</v>
      </c>
      <c r="P11" s="13">
        <v>0</v>
      </c>
      <c r="Q11" s="13">
        <v>0</v>
      </c>
      <c r="R11" s="13">
        <v>0</v>
      </c>
      <c r="S11" s="26">
        <v>0</v>
      </c>
      <c r="T11" s="14"/>
    </row>
    <row r="12" spans="1:20" s="36" customFormat="1" ht="32.4" x14ac:dyDescent="0.3">
      <c r="A12" s="30">
        <v>106</v>
      </c>
      <c r="B12" s="31" t="s">
        <v>27</v>
      </c>
      <c r="C12" s="32" t="s">
        <v>26</v>
      </c>
      <c r="D12" s="33">
        <f>SUM(D7,D10)</f>
        <v>221000</v>
      </c>
      <c r="E12" s="33">
        <f>SUM(E7,E10)</f>
        <v>207792</v>
      </c>
      <c r="F12" s="32"/>
      <c r="G12" s="34"/>
      <c r="H12" s="35"/>
      <c r="I12" s="32"/>
      <c r="J12" s="32"/>
      <c r="K12" s="32"/>
      <c r="L12" s="32"/>
      <c r="M12" s="30"/>
      <c r="N12" s="30"/>
      <c r="O12" s="30"/>
      <c r="P12" s="30">
        <f>SUM(P7:P11)</f>
        <v>1</v>
      </c>
      <c r="Q12" s="30">
        <f>SUM(Q7:Q11)</f>
        <v>0</v>
      </c>
      <c r="R12" s="30">
        <f>SUM(R7:R11)</f>
        <v>0</v>
      </c>
      <c r="S12" s="30">
        <f>SUM(S7:S11)</f>
        <v>1</v>
      </c>
      <c r="T12" s="32"/>
    </row>
    <row r="13" spans="1:20" s="15" customFormat="1" ht="64.8" x14ac:dyDescent="0.3">
      <c r="A13" s="8">
        <v>106</v>
      </c>
      <c r="B13" s="9" t="s">
        <v>28</v>
      </c>
      <c r="C13" s="9" t="s">
        <v>29</v>
      </c>
      <c r="D13" s="10">
        <v>46000</v>
      </c>
      <c r="E13" s="10">
        <v>0</v>
      </c>
      <c r="F13" s="9"/>
      <c r="G13" s="11" t="s">
        <v>138</v>
      </c>
      <c r="H13" s="12"/>
      <c r="I13" s="9"/>
      <c r="J13" s="9"/>
      <c r="K13" s="9"/>
      <c r="L13" s="9"/>
      <c r="M13" s="13"/>
      <c r="N13" s="13"/>
      <c r="O13" s="13"/>
      <c r="P13" s="13"/>
      <c r="Q13" s="13"/>
      <c r="R13" s="13"/>
      <c r="S13" s="13"/>
      <c r="T13" s="14" t="s">
        <v>182</v>
      </c>
    </row>
    <row r="14" spans="1:20" s="36" customFormat="1" ht="32.4" x14ac:dyDescent="0.3">
      <c r="A14" s="30">
        <v>106</v>
      </c>
      <c r="B14" s="31" t="s">
        <v>31</v>
      </c>
      <c r="C14" s="32" t="s">
        <v>26</v>
      </c>
      <c r="D14" s="33">
        <f>SUM(D13)</f>
        <v>46000</v>
      </c>
      <c r="E14" s="33">
        <f>SUM(E13)</f>
        <v>0</v>
      </c>
      <c r="F14" s="32"/>
      <c r="G14" s="34"/>
      <c r="H14" s="35"/>
      <c r="I14" s="32"/>
      <c r="J14" s="32"/>
      <c r="K14" s="32"/>
      <c r="L14" s="32"/>
      <c r="M14" s="30"/>
      <c r="N14" s="30"/>
      <c r="O14" s="30"/>
      <c r="P14" s="30">
        <v>0</v>
      </c>
      <c r="Q14" s="30">
        <v>0</v>
      </c>
      <c r="R14" s="30">
        <v>0</v>
      </c>
      <c r="S14" s="30">
        <v>0</v>
      </c>
      <c r="T14" s="32"/>
    </row>
    <row r="15" spans="1:20" s="15" customFormat="1" ht="48.6" x14ac:dyDescent="0.3">
      <c r="A15" s="8">
        <v>106</v>
      </c>
      <c r="B15" s="9" t="s">
        <v>32</v>
      </c>
      <c r="C15" s="9" t="s">
        <v>29</v>
      </c>
      <c r="D15" s="10">
        <v>150000</v>
      </c>
      <c r="E15" s="10">
        <f>SUM(E16)</f>
        <v>48994</v>
      </c>
      <c r="F15" s="9"/>
      <c r="G15" s="11" t="s">
        <v>132</v>
      </c>
      <c r="H15" s="12"/>
      <c r="I15" s="9"/>
      <c r="J15" s="9"/>
      <c r="K15" s="9"/>
      <c r="L15" s="9"/>
      <c r="M15" s="13"/>
      <c r="N15" s="13"/>
      <c r="O15" s="13"/>
      <c r="P15" s="13"/>
      <c r="Q15" s="13"/>
      <c r="R15" s="13"/>
      <c r="S15" s="13"/>
      <c r="T15" s="160"/>
    </row>
    <row r="16" spans="1:20" s="15" customFormat="1" ht="48.6" x14ac:dyDescent="0.3">
      <c r="A16" s="8"/>
      <c r="B16" s="9"/>
      <c r="C16" s="9"/>
      <c r="D16" s="10"/>
      <c r="E16" s="10">
        <v>48994</v>
      </c>
      <c r="F16" s="27" t="s">
        <v>176</v>
      </c>
      <c r="G16" s="11" t="s">
        <v>194</v>
      </c>
      <c r="H16" s="12" t="s">
        <v>195</v>
      </c>
      <c r="I16" s="9" t="s">
        <v>196</v>
      </c>
      <c r="J16" s="9" t="s">
        <v>197</v>
      </c>
      <c r="K16" s="9" t="s">
        <v>198</v>
      </c>
      <c r="L16" s="9" t="s">
        <v>769</v>
      </c>
      <c r="M16" s="13">
        <v>106</v>
      </c>
      <c r="N16" s="13" t="s">
        <v>675</v>
      </c>
      <c r="O16" s="13">
        <v>10</v>
      </c>
      <c r="P16" s="13">
        <v>0</v>
      </c>
      <c r="Q16" s="13">
        <v>0</v>
      </c>
      <c r="R16" s="13">
        <v>0</v>
      </c>
      <c r="S16" s="13">
        <v>0</v>
      </c>
      <c r="T16" s="14"/>
    </row>
    <row r="17" spans="1:20" s="48" customFormat="1" ht="48.6" x14ac:dyDescent="0.3">
      <c r="A17" s="44"/>
      <c r="B17" s="45"/>
      <c r="C17" s="45"/>
      <c r="D17" s="40">
        <v>161000</v>
      </c>
      <c r="E17" s="46">
        <f>SUM(E18:E19)</f>
        <v>158428</v>
      </c>
      <c r="F17" s="41"/>
      <c r="G17" s="107" t="s">
        <v>133</v>
      </c>
      <c r="H17" s="41"/>
      <c r="I17" s="45"/>
      <c r="J17" s="45"/>
      <c r="K17" s="45"/>
      <c r="L17" s="45"/>
      <c r="M17" s="47"/>
      <c r="N17" s="47"/>
      <c r="O17" s="47"/>
      <c r="P17" s="47"/>
      <c r="Q17" s="47"/>
      <c r="R17" s="47"/>
      <c r="S17" s="47"/>
      <c r="T17" s="45"/>
    </row>
    <row r="18" spans="1:20" s="15" customFormat="1" ht="48.6" x14ac:dyDescent="0.3">
      <c r="A18" s="8"/>
      <c r="B18" s="9"/>
      <c r="C18" s="9"/>
      <c r="D18" s="10"/>
      <c r="E18" s="10">
        <v>90468</v>
      </c>
      <c r="F18" s="27" t="s">
        <v>176</v>
      </c>
      <c r="G18" s="109" t="s">
        <v>185</v>
      </c>
      <c r="H18" s="110" t="s">
        <v>186</v>
      </c>
      <c r="I18" s="111" t="s">
        <v>187</v>
      </c>
      <c r="J18" s="112" t="s">
        <v>188</v>
      </c>
      <c r="K18" s="110" t="s">
        <v>189</v>
      </c>
      <c r="L18" s="110" t="s">
        <v>770</v>
      </c>
      <c r="M18" s="113">
        <v>106</v>
      </c>
      <c r="N18" s="113">
        <v>10</v>
      </c>
      <c r="O18" s="113">
        <v>11</v>
      </c>
      <c r="P18" s="113">
        <v>2</v>
      </c>
      <c r="Q18" s="113">
        <v>0</v>
      </c>
      <c r="R18" s="113">
        <v>0</v>
      </c>
      <c r="S18" s="113">
        <v>2</v>
      </c>
      <c r="T18" s="114"/>
    </row>
    <row r="19" spans="1:20" s="15" customFormat="1" ht="48.6" x14ac:dyDescent="0.3">
      <c r="A19" s="8"/>
      <c r="B19" s="9"/>
      <c r="C19" s="9"/>
      <c r="D19" s="10"/>
      <c r="E19" s="10">
        <v>67960</v>
      </c>
      <c r="F19" s="27" t="s">
        <v>176</v>
      </c>
      <c r="G19" s="110" t="s">
        <v>190</v>
      </c>
      <c r="H19" s="110" t="s">
        <v>191</v>
      </c>
      <c r="I19" s="110" t="s">
        <v>192</v>
      </c>
      <c r="J19" s="111" t="s">
        <v>204</v>
      </c>
      <c r="K19" s="110" t="s">
        <v>193</v>
      </c>
      <c r="L19" s="110" t="s">
        <v>771</v>
      </c>
      <c r="M19" s="113">
        <v>106</v>
      </c>
      <c r="N19" s="113">
        <v>11</v>
      </c>
      <c r="O19" s="113">
        <v>12</v>
      </c>
      <c r="P19" s="113">
        <v>2</v>
      </c>
      <c r="Q19" s="113">
        <v>2</v>
      </c>
      <c r="R19" s="113">
        <v>0</v>
      </c>
      <c r="S19" s="113">
        <v>0</v>
      </c>
      <c r="T19" s="114"/>
    </row>
    <row r="20" spans="1:20" s="43" customFormat="1" ht="48.6" x14ac:dyDescent="0.3">
      <c r="A20" s="37"/>
      <c r="B20" s="38"/>
      <c r="C20" s="38"/>
      <c r="D20" s="40">
        <v>152000</v>
      </c>
      <c r="E20" s="39">
        <v>0</v>
      </c>
      <c r="F20" s="27"/>
      <c r="G20" s="42" t="s">
        <v>134</v>
      </c>
      <c r="H20" s="27"/>
      <c r="I20" s="38"/>
      <c r="J20" s="38"/>
      <c r="K20" s="38"/>
      <c r="L20" s="38"/>
      <c r="M20" s="37"/>
      <c r="N20" s="37"/>
      <c r="O20" s="37"/>
      <c r="P20" s="37"/>
      <c r="Q20" s="37"/>
      <c r="R20" s="37"/>
      <c r="S20" s="37"/>
      <c r="T20" s="14" t="s">
        <v>183</v>
      </c>
    </row>
    <row r="21" spans="1:20" s="43" customFormat="1" ht="64.8" x14ac:dyDescent="0.3">
      <c r="A21" s="37"/>
      <c r="B21" s="38"/>
      <c r="C21" s="38"/>
      <c r="D21" s="40">
        <v>91000</v>
      </c>
      <c r="E21" s="39">
        <v>0</v>
      </c>
      <c r="F21" s="27"/>
      <c r="G21" s="42" t="s">
        <v>135</v>
      </c>
      <c r="H21" s="27"/>
      <c r="I21" s="38"/>
      <c r="J21" s="38"/>
      <c r="K21" s="38"/>
      <c r="L21" s="38"/>
      <c r="M21" s="37"/>
      <c r="N21" s="37"/>
      <c r="O21" s="37"/>
      <c r="P21" s="37"/>
      <c r="Q21" s="37"/>
      <c r="R21" s="37"/>
      <c r="S21" s="37"/>
      <c r="T21" s="49" t="s">
        <v>184</v>
      </c>
    </row>
    <row r="22" spans="1:20" s="50" customFormat="1" ht="32.4" x14ac:dyDescent="0.3">
      <c r="A22" s="30">
        <v>106</v>
      </c>
      <c r="B22" s="31" t="s">
        <v>33</v>
      </c>
      <c r="C22" s="32" t="s">
        <v>26</v>
      </c>
      <c r="D22" s="33">
        <f>SUM(D15,D17,D20,D21)</f>
        <v>554000</v>
      </c>
      <c r="E22" s="33">
        <f>SUM(E15,E17,E20,E21)</f>
        <v>207422</v>
      </c>
      <c r="F22" s="32"/>
      <c r="G22" s="34"/>
      <c r="H22" s="35"/>
      <c r="I22" s="32"/>
      <c r="J22" s="32"/>
      <c r="K22" s="32"/>
      <c r="L22" s="32"/>
      <c r="M22" s="30"/>
      <c r="N22" s="30"/>
      <c r="O22" s="30"/>
      <c r="P22" s="30">
        <f>SUM(P15:P20)</f>
        <v>4</v>
      </c>
      <c r="Q22" s="30">
        <f>SUM(Q15:Q20)</f>
        <v>2</v>
      </c>
      <c r="R22" s="30">
        <f>SUM(R15:R20)</f>
        <v>0</v>
      </c>
      <c r="S22" s="30">
        <f>SUM(S15:S20)</f>
        <v>2</v>
      </c>
      <c r="T22" s="32"/>
    </row>
    <row r="23" spans="1:20" s="43" customFormat="1" ht="81" x14ac:dyDescent="0.3">
      <c r="A23" s="8">
        <v>106</v>
      </c>
      <c r="B23" s="9" t="s">
        <v>34</v>
      </c>
      <c r="C23" s="9" t="s">
        <v>26</v>
      </c>
      <c r="D23" s="40">
        <v>475000</v>
      </c>
      <c r="E23" s="40">
        <v>0</v>
      </c>
      <c r="F23" s="41"/>
      <c r="G23" s="42" t="s">
        <v>136</v>
      </c>
      <c r="H23" s="27"/>
      <c r="I23" s="38"/>
      <c r="J23" s="38"/>
      <c r="K23" s="38"/>
      <c r="L23" s="38"/>
      <c r="M23" s="37"/>
      <c r="N23" s="37"/>
      <c r="O23" s="37"/>
      <c r="P23" s="37"/>
      <c r="Q23" s="37"/>
      <c r="R23" s="37"/>
      <c r="S23" s="37"/>
      <c r="T23" s="21" t="s">
        <v>306</v>
      </c>
    </row>
    <row r="24" spans="1:20" s="15" customFormat="1" x14ac:dyDescent="0.3">
      <c r="A24" s="8"/>
      <c r="B24" s="9"/>
      <c r="C24" s="9"/>
      <c r="D24" s="10">
        <v>360000</v>
      </c>
      <c r="E24" s="10">
        <f>SUM(E25:E27)</f>
        <v>307730</v>
      </c>
      <c r="F24" s="9"/>
      <c r="G24" s="11" t="s">
        <v>137</v>
      </c>
      <c r="H24" s="12"/>
      <c r="I24" s="9"/>
      <c r="J24" s="9"/>
      <c r="K24" s="9"/>
      <c r="L24" s="9"/>
      <c r="M24" s="13"/>
      <c r="N24" s="13"/>
      <c r="O24" s="13"/>
      <c r="P24" s="13"/>
      <c r="Q24" s="13"/>
      <c r="R24" s="13"/>
      <c r="S24" s="13"/>
      <c r="T24" s="21"/>
    </row>
    <row r="25" spans="1:20" s="43" customFormat="1" ht="48.6" x14ac:dyDescent="0.3">
      <c r="A25" s="51"/>
      <c r="B25" s="38"/>
      <c r="C25" s="38"/>
      <c r="D25" s="40"/>
      <c r="E25" s="40">
        <v>108122</v>
      </c>
      <c r="F25" s="94" t="s">
        <v>35</v>
      </c>
      <c r="G25" s="42" t="s">
        <v>201</v>
      </c>
      <c r="H25" s="42" t="s">
        <v>218</v>
      </c>
      <c r="I25" s="52" t="s">
        <v>202</v>
      </c>
      <c r="J25" s="52" t="s">
        <v>205</v>
      </c>
      <c r="K25" s="52" t="s">
        <v>549</v>
      </c>
      <c r="L25" s="52" t="s">
        <v>772</v>
      </c>
      <c r="M25" s="37"/>
      <c r="N25" s="37"/>
      <c r="O25" s="37"/>
      <c r="P25" s="37"/>
      <c r="Q25" s="37"/>
      <c r="R25" s="37"/>
      <c r="S25" s="37"/>
      <c r="T25" s="21" t="s">
        <v>214</v>
      </c>
    </row>
    <row r="26" spans="1:20" s="43" customFormat="1" ht="48.6" x14ac:dyDescent="0.3">
      <c r="A26" s="44"/>
      <c r="B26" s="38"/>
      <c r="C26" s="38"/>
      <c r="D26" s="40"/>
      <c r="E26" s="40">
        <v>41016</v>
      </c>
      <c r="F26" s="94" t="s">
        <v>35</v>
      </c>
      <c r="G26" s="42" t="s">
        <v>200</v>
      </c>
      <c r="H26" s="42" t="s">
        <v>218</v>
      </c>
      <c r="I26" s="38" t="s">
        <v>187</v>
      </c>
      <c r="J26" s="52" t="s">
        <v>206</v>
      </c>
      <c r="K26" s="52" t="s">
        <v>208</v>
      </c>
      <c r="L26" s="52" t="s">
        <v>773</v>
      </c>
      <c r="M26" s="37">
        <v>106</v>
      </c>
      <c r="N26" s="37" t="s">
        <v>733</v>
      </c>
      <c r="O26" s="37">
        <v>14</v>
      </c>
      <c r="P26" s="37">
        <v>3</v>
      </c>
      <c r="Q26" s="37">
        <v>3</v>
      </c>
      <c r="R26" s="37">
        <v>0</v>
      </c>
      <c r="S26" s="37">
        <v>0</v>
      </c>
      <c r="T26" s="49"/>
    </row>
    <row r="27" spans="1:20" s="43" customFormat="1" ht="113.4" x14ac:dyDescent="0.3">
      <c r="A27" s="44"/>
      <c r="B27" s="38"/>
      <c r="C27" s="38"/>
      <c r="D27" s="40"/>
      <c r="E27" s="40">
        <v>158592</v>
      </c>
      <c r="F27" s="94" t="s">
        <v>35</v>
      </c>
      <c r="G27" s="42" t="s">
        <v>199</v>
      </c>
      <c r="H27" s="42" t="s">
        <v>210</v>
      </c>
      <c r="I27" s="52" t="s">
        <v>203</v>
      </c>
      <c r="J27" s="52" t="s">
        <v>207</v>
      </c>
      <c r="K27" s="52" t="s">
        <v>209</v>
      </c>
      <c r="L27" s="52" t="s">
        <v>774</v>
      </c>
      <c r="M27" s="37">
        <v>106</v>
      </c>
      <c r="N27" s="37">
        <v>11</v>
      </c>
      <c r="O27" s="37">
        <v>14</v>
      </c>
      <c r="P27" s="37">
        <v>1</v>
      </c>
      <c r="Q27" s="37">
        <v>1</v>
      </c>
      <c r="R27" s="37">
        <v>0</v>
      </c>
      <c r="S27" s="37">
        <v>0</v>
      </c>
      <c r="T27" s="38"/>
    </row>
    <row r="28" spans="1:20" s="43" customFormat="1" x14ac:dyDescent="0.3">
      <c r="A28" s="44"/>
      <c r="B28" s="38"/>
      <c r="C28" s="38"/>
      <c r="D28" s="40">
        <v>0</v>
      </c>
      <c r="E28" s="40">
        <f>SUM(E29)</f>
        <v>25285</v>
      </c>
      <c r="F28" s="94"/>
      <c r="G28" s="42" t="s">
        <v>211</v>
      </c>
      <c r="H28" s="42"/>
      <c r="I28" s="52"/>
      <c r="J28" s="52"/>
      <c r="K28" s="52"/>
      <c r="L28" s="52"/>
      <c r="M28" s="37"/>
      <c r="N28" s="37"/>
      <c r="O28" s="37"/>
      <c r="P28" s="37"/>
      <c r="Q28" s="37"/>
      <c r="R28" s="37"/>
      <c r="S28" s="37"/>
      <c r="T28" s="38"/>
    </row>
    <row r="29" spans="1:20" s="43" customFormat="1" ht="48.6" x14ac:dyDescent="0.3">
      <c r="A29" s="44"/>
      <c r="B29" s="38"/>
      <c r="C29" s="38"/>
      <c r="D29" s="40"/>
      <c r="E29" s="40">
        <v>25285</v>
      </c>
      <c r="F29" s="41" t="s">
        <v>176</v>
      </c>
      <c r="G29" s="42" t="s">
        <v>396</v>
      </c>
      <c r="H29" s="42" t="s">
        <v>219</v>
      </c>
      <c r="I29" s="52" t="s">
        <v>212</v>
      </c>
      <c r="J29" s="52"/>
      <c r="K29" s="52" t="s">
        <v>213</v>
      </c>
      <c r="L29" s="52" t="s">
        <v>775</v>
      </c>
      <c r="M29" s="37"/>
      <c r="N29" s="37"/>
      <c r="O29" s="37"/>
      <c r="P29" s="37"/>
      <c r="Q29" s="37"/>
      <c r="R29" s="37"/>
      <c r="S29" s="37"/>
      <c r="T29" s="93" t="s">
        <v>397</v>
      </c>
    </row>
    <row r="30" spans="1:20" s="36" customFormat="1" ht="32.4" x14ac:dyDescent="0.3">
      <c r="A30" s="30">
        <v>106</v>
      </c>
      <c r="B30" s="31" t="s">
        <v>36</v>
      </c>
      <c r="C30" s="32" t="s">
        <v>26</v>
      </c>
      <c r="D30" s="33">
        <f>SUM(D23,D24)</f>
        <v>835000</v>
      </c>
      <c r="E30" s="33">
        <f>SUM(E23,E24,E28)</f>
        <v>333015</v>
      </c>
      <c r="F30" s="32"/>
      <c r="G30" s="34"/>
      <c r="H30" s="35"/>
      <c r="I30" s="32"/>
      <c r="J30" s="32"/>
      <c r="K30" s="32"/>
      <c r="L30" s="32"/>
      <c r="M30" s="30"/>
      <c r="N30" s="30"/>
      <c r="O30" s="30"/>
      <c r="P30" s="30">
        <f>SUM(P23:P29)</f>
        <v>4</v>
      </c>
      <c r="Q30" s="30">
        <f t="shared" ref="Q30:S30" si="0">SUM(Q23:Q29)</f>
        <v>4</v>
      </c>
      <c r="R30" s="30">
        <f t="shared" si="0"/>
        <v>0</v>
      </c>
      <c r="S30" s="30">
        <f t="shared" si="0"/>
        <v>0</v>
      </c>
      <c r="T30" s="32"/>
    </row>
    <row r="31" spans="1:20" s="43" customFormat="1" ht="32.4" x14ac:dyDescent="0.3">
      <c r="A31" s="8">
        <v>106</v>
      </c>
      <c r="B31" s="9" t="s">
        <v>37</v>
      </c>
      <c r="C31" s="9" t="s">
        <v>38</v>
      </c>
      <c r="D31" s="40">
        <v>195000</v>
      </c>
      <c r="E31" s="40">
        <f>SUM(E32)</f>
        <v>109476</v>
      </c>
      <c r="F31" s="27"/>
      <c r="G31" s="42" t="s">
        <v>140</v>
      </c>
      <c r="H31" s="27"/>
      <c r="I31" s="38"/>
      <c r="J31" s="38"/>
      <c r="K31" s="38"/>
      <c r="L31" s="52"/>
      <c r="M31" s="37"/>
      <c r="N31" s="37"/>
      <c r="O31" s="37"/>
      <c r="P31" s="37"/>
      <c r="Q31" s="37"/>
      <c r="R31" s="37"/>
      <c r="S31" s="37"/>
      <c r="T31" s="52"/>
    </row>
    <row r="32" spans="1:20" s="43" customFormat="1" ht="48.6" x14ac:dyDescent="0.3">
      <c r="A32" s="8"/>
      <c r="B32" s="9"/>
      <c r="C32" s="9"/>
      <c r="D32" s="39"/>
      <c r="E32" s="40">
        <v>109476</v>
      </c>
      <c r="F32" s="41" t="s">
        <v>176</v>
      </c>
      <c r="G32" s="109" t="s">
        <v>408</v>
      </c>
      <c r="H32" s="109" t="s">
        <v>220</v>
      </c>
      <c r="I32" s="109" t="s">
        <v>221</v>
      </c>
      <c r="J32" s="109"/>
      <c r="K32" s="109" t="s">
        <v>222</v>
      </c>
      <c r="L32" s="52" t="s">
        <v>776</v>
      </c>
      <c r="M32" s="37">
        <v>106</v>
      </c>
      <c r="N32" s="37">
        <v>12</v>
      </c>
      <c r="O32" s="37">
        <v>11</v>
      </c>
      <c r="P32" s="37">
        <v>2</v>
      </c>
      <c r="Q32" s="37">
        <v>2</v>
      </c>
      <c r="R32" s="37">
        <v>0</v>
      </c>
      <c r="S32" s="37">
        <v>0</v>
      </c>
      <c r="T32" s="52"/>
    </row>
    <row r="33" spans="1:20" s="50" customFormat="1" ht="32.4" x14ac:dyDescent="0.3">
      <c r="A33" s="30">
        <v>106</v>
      </c>
      <c r="B33" s="31" t="s">
        <v>39</v>
      </c>
      <c r="C33" s="32" t="s">
        <v>26</v>
      </c>
      <c r="D33" s="33">
        <f>SUM(D31)</f>
        <v>195000</v>
      </c>
      <c r="E33" s="33">
        <f>SUM(E31)</f>
        <v>109476</v>
      </c>
      <c r="F33" s="32"/>
      <c r="G33" s="34"/>
      <c r="H33" s="35"/>
      <c r="I33" s="32"/>
      <c r="J33" s="32"/>
      <c r="K33" s="32"/>
      <c r="L33" s="32"/>
      <c r="M33" s="30"/>
      <c r="N33" s="30"/>
      <c r="O33" s="30"/>
      <c r="P33" s="30">
        <f>SUM(P31:P32)</f>
        <v>2</v>
      </c>
      <c r="Q33" s="30">
        <f>SUM(Q31:Q32)</f>
        <v>2</v>
      </c>
      <c r="R33" s="30">
        <f>SUM(R31:R32)</f>
        <v>0</v>
      </c>
      <c r="S33" s="30">
        <f>SUM(S31:S32)</f>
        <v>0</v>
      </c>
      <c r="T33" s="32"/>
    </row>
    <row r="34" spans="1:20" s="60" customFormat="1" ht="32.4" x14ac:dyDescent="0.3">
      <c r="A34" s="54">
        <v>106</v>
      </c>
      <c r="B34" s="55" t="s">
        <v>40</v>
      </c>
      <c r="C34" s="56" t="s">
        <v>26</v>
      </c>
      <c r="D34" s="57">
        <f>SUM(D12,D14,D22,D30,D33)</f>
        <v>1851000</v>
      </c>
      <c r="E34" s="57">
        <f>SUM(E12,E14,E22,E30,E33)</f>
        <v>857705</v>
      </c>
      <c r="F34" s="56"/>
      <c r="G34" s="58"/>
      <c r="H34" s="59"/>
      <c r="I34" s="56"/>
      <c r="J34" s="56"/>
      <c r="K34" s="56"/>
      <c r="L34" s="56"/>
      <c r="M34" s="54"/>
      <c r="N34" s="54"/>
      <c r="O34" s="54"/>
      <c r="P34" s="54">
        <f>SUM(P12,P14,P22,P30,P33)</f>
        <v>11</v>
      </c>
      <c r="Q34" s="54">
        <f>SUM(Q12,Q14,Q22,Q30,Q33)</f>
        <v>8</v>
      </c>
      <c r="R34" s="54">
        <f>SUM(R12,R14,R22,R30,R33)</f>
        <v>0</v>
      </c>
      <c r="S34" s="54">
        <f>SUM(S12,S14,S22,S30,S33)</f>
        <v>3</v>
      </c>
      <c r="T34" s="56"/>
    </row>
    <row r="35" spans="1:20" s="15" customFormat="1" ht="32.4" x14ac:dyDescent="0.3">
      <c r="A35" s="8">
        <v>106</v>
      </c>
      <c r="B35" s="9" t="s">
        <v>41</v>
      </c>
      <c r="C35" s="9" t="s">
        <v>38</v>
      </c>
      <c r="D35" s="10">
        <v>84000</v>
      </c>
      <c r="E35" s="10">
        <f>SUM(E36:E36)</f>
        <v>68696</v>
      </c>
      <c r="F35" s="9"/>
      <c r="G35" s="11" t="s">
        <v>42</v>
      </c>
      <c r="H35" s="12"/>
      <c r="I35" s="9"/>
      <c r="J35" s="9"/>
      <c r="K35" s="9"/>
      <c r="L35" s="9"/>
      <c r="M35" s="13"/>
      <c r="N35" s="13"/>
      <c r="O35" s="13"/>
      <c r="P35" s="13"/>
      <c r="Q35" s="13"/>
      <c r="R35" s="13"/>
      <c r="S35" s="13"/>
      <c r="T35" s="14"/>
    </row>
    <row r="36" spans="1:20" s="22" customFormat="1" ht="32.4" x14ac:dyDescent="0.3">
      <c r="A36" s="8"/>
      <c r="B36" s="17"/>
      <c r="C36" s="17"/>
      <c r="D36" s="10"/>
      <c r="E36" s="10">
        <v>68696</v>
      </c>
      <c r="F36" s="41" t="s">
        <v>176</v>
      </c>
      <c r="G36" s="11" t="s">
        <v>402</v>
      </c>
      <c r="H36" s="11" t="s">
        <v>400</v>
      </c>
      <c r="I36" s="9" t="s">
        <v>399</v>
      </c>
      <c r="J36" s="9"/>
      <c r="K36" s="9" t="s">
        <v>398</v>
      </c>
      <c r="L36" s="19" t="s">
        <v>777</v>
      </c>
      <c r="M36" s="20">
        <v>106</v>
      </c>
      <c r="N36" s="13" t="s">
        <v>675</v>
      </c>
      <c r="O36" s="20">
        <v>17</v>
      </c>
      <c r="P36" s="20">
        <v>4</v>
      </c>
      <c r="Q36" s="20">
        <v>2</v>
      </c>
      <c r="R36" s="20">
        <v>0</v>
      </c>
      <c r="S36" s="61">
        <v>2</v>
      </c>
      <c r="T36" s="62"/>
    </row>
    <row r="37" spans="1:20" s="15" customFormat="1" x14ac:dyDescent="0.3">
      <c r="A37" s="8"/>
      <c r="B37" s="9"/>
      <c r="C37" s="9"/>
      <c r="D37" s="10">
        <v>133000</v>
      </c>
      <c r="E37" s="10">
        <f>SUM(E38:E38)</f>
        <v>131526</v>
      </c>
      <c r="F37" s="9"/>
      <c r="G37" s="11" t="s">
        <v>43</v>
      </c>
      <c r="H37" s="12"/>
      <c r="I37" s="9"/>
      <c r="J37" s="9"/>
      <c r="K37" s="9"/>
      <c r="L37" s="9"/>
      <c r="M37" s="13"/>
      <c r="N37" s="13"/>
      <c r="O37" s="13"/>
      <c r="P37" s="13"/>
      <c r="Q37" s="13"/>
      <c r="R37" s="13"/>
      <c r="S37" s="13"/>
      <c r="T37" s="14"/>
    </row>
    <row r="38" spans="1:20" s="22" customFormat="1" ht="48.6" x14ac:dyDescent="0.3">
      <c r="A38" s="8"/>
      <c r="B38" s="17"/>
      <c r="C38" s="17"/>
      <c r="D38" s="10"/>
      <c r="E38" s="10">
        <v>131526</v>
      </c>
      <c r="F38" s="41" t="s">
        <v>176</v>
      </c>
      <c r="G38" s="28" t="s">
        <v>401</v>
      </c>
      <c r="H38" s="11" t="s">
        <v>411</v>
      </c>
      <c r="I38" s="9" t="s">
        <v>403</v>
      </c>
      <c r="J38" s="9" t="s">
        <v>416</v>
      </c>
      <c r="K38" s="9" t="s">
        <v>405</v>
      </c>
      <c r="L38" s="19" t="s">
        <v>778</v>
      </c>
      <c r="M38" s="20">
        <v>106</v>
      </c>
      <c r="N38" s="20">
        <v>11</v>
      </c>
      <c r="O38" s="20">
        <v>20</v>
      </c>
      <c r="P38" s="20">
        <v>6</v>
      </c>
      <c r="Q38" s="20">
        <v>1</v>
      </c>
      <c r="R38" s="20">
        <v>2</v>
      </c>
      <c r="S38" s="61">
        <v>3</v>
      </c>
      <c r="T38" s="62"/>
    </row>
    <row r="39" spans="1:20" s="15" customFormat="1" ht="32.4" x14ac:dyDescent="0.3">
      <c r="A39" s="8"/>
      <c r="B39" s="9"/>
      <c r="C39" s="9"/>
      <c r="D39" s="10">
        <v>100000</v>
      </c>
      <c r="E39" s="10">
        <f>SUM(E40)</f>
        <v>99973</v>
      </c>
      <c r="F39" s="9"/>
      <c r="G39" s="11" t="s">
        <v>44</v>
      </c>
      <c r="H39" s="115"/>
      <c r="I39" s="115"/>
      <c r="J39" s="115"/>
      <c r="K39" s="115"/>
      <c r="L39" s="115"/>
      <c r="M39" s="115"/>
      <c r="N39" s="115"/>
      <c r="O39" s="115"/>
      <c r="P39" s="115"/>
      <c r="Q39" s="115"/>
      <c r="R39" s="115"/>
      <c r="S39" s="115"/>
      <c r="T39" s="14"/>
    </row>
    <row r="40" spans="1:20" s="22" customFormat="1" ht="64.8" x14ac:dyDescent="0.3">
      <c r="A40" s="63"/>
      <c r="B40" s="17"/>
      <c r="C40" s="17"/>
      <c r="D40" s="10"/>
      <c r="E40" s="10">
        <v>99973</v>
      </c>
      <c r="F40" s="41" t="s">
        <v>176</v>
      </c>
      <c r="G40" s="28" t="s">
        <v>409</v>
      </c>
      <c r="H40" s="12" t="s">
        <v>410</v>
      </c>
      <c r="I40" s="9" t="s">
        <v>404</v>
      </c>
      <c r="J40" s="9" t="s">
        <v>417</v>
      </c>
      <c r="K40" s="9" t="s">
        <v>406</v>
      </c>
      <c r="L40" s="9" t="s">
        <v>779</v>
      </c>
      <c r="M40" s="13">
        <v>106</v>
      </c>
      <c r="N40" s="13">
        <v>12</v>
      </c>
      <c r="O40" s="13">
        <v>28</v>
      </c>
      <c r="P40" s="13">
        <v>4</v>
      </c>
      <c r="Q40" s="13">
        <v>4</v>
      </c>
      <c r="R40" s="13">
        <v>0</v>
      </c>
      <c r="S40" s="13">
        <v>0</v>
      </c>
      <c r="T40" s="62"/>
    </row>
    <row r="41" spans="1:20" s="50" customFormat="1" ht="32.4" x14ac:dyDescent="0.3">
      <c r="A41" s="30">
        <v>106</v>
      </c>
      <c r="B41" s="31" t="s">
        <v>45</v>
      </c>
      <c r="C41" s="32" t="s">
        <v>38</v>
      </c>
      <c r="D41" s="33">
        <f>SUM(D35,D37,D39)</f>
        <v>317000</v>
      </c>
      <c r="E41" s="33">
        <f>SUM(E35,E37,E39)</f>
        <v>300195</v>
      </c>
      <c r="F41" s="32"/>
      <c r="G41" s="34"/>
      <c r="H41" s="35"/>
      <c r="I41" s="32"/>
      <c r="J41" s="32"/>
      <c r="K41" s="32"/>
      <c r="L41" s="32"/>
      <c r="M41" s="30"/>
      <c r="N41" s="30"/>
      <c r="O41" s="30"/>
      <c r="P41" s="30">
        <f>SUM(P35:P40)</f>
        <v>14</v>
      </c>
      <c r="Q41" s="30">
        <f>SUM(Q35:Q40)</f>
        <v>7</v>
      </c>
      <c r="R41" s="30">
        <f>SUM(R35:R40)</f>
        <v>2</v>
      </c>
      <c r="S41" s="30">
        <f>SUM(S35:S40)</f>
        <v>5</v>
      </c>
      <c r="T41" s="32"/>
    </row>
    <row r="42" spans="1:20" s="15" customFormat="1" ht="64.8" x14ac:dyDescent="0.3">
      <c r="A42" s="8">
        <v>106</v>
      </c>
      <c r="B42" s="9" t="s">
        <v>46</v>
      </c>
      <c r="C42" s="9" t="s">
        <v>29</v>
      </c>
      <c r="D42" s="10">
        <v>120000</v>
      </c>
      <c r="E42" s="10">
        <v>0</v>
      </c>
      <c r="F42" s="9"/>
      <c r="G42" s="11" t="s">
        <v>761</v>
      </c>
      <c r="H42" s="12"/>
      <c r="I42" s="9"/>
      <c r="J42" s="9"/>
      <c r="K42" s="9"/>
      <c r="L42" s="9"/>
      <c r="M42" s="13"/>
      <c r="N42" s="13"/>
      <c r="O42" s="13"/>
      <c r="P42" s="13"/>
      <c r="Q42" s="13"/>
      <c r="R42" s="13"/>
      <c r="S42" s="13"/>
      <c r="T42" s="14" t="s">
        <v>427</v>
      </c>
    </row>
    <row r="43" spans="1:20" s="50" customFormat="1" ht="32.4" x14ac:dyDescent="0.3">
      <c r="A43" s="30">
        <v>106</v>
      </c>
      <c r="B43" s="31" t="s">
        <v>47</v>
      </c>
      <c r="C43" s="32" t="s">
        <v>38</v>
      </c>
      <c r="D43" s="33">
        <f>SUM(D42)</f>
        <v>120000</v>
      </c>
      <c r="E43" s="33">
        <f>SUM(E42)</f>
        <v>0</v>
      </c>
      <c r="F43" s="32"/>
      <c r="G43" s="34"/>
      <c r="H43" s="35"/>
      <c r="I43" s="32"/>
      <c r="J43" s="32"/>
      <c r="K43" s="32"/>
      <c r="L43" s="32"/>
      <c r="M43" s="30"/>
      <c r="N43" s="30"/>
      <c r="O43" s="30"/>
      <c r="P43" s="30">
        <f>SUM(P42:P42)</f>
        <v>0</v>
      </c>
      <c r="Q43" s="30">
        <f>SUM(Q42:Q42)</f>
        <v>0</v>
      </c>
      <c r="R43" s="30">
        <f>SUM(R42:R42)</f>
        <v>0</v>
      </c>
      <c r="S43" s="30">
        <f>SUM(S42:S42)</f>
        <v>0</v>
      </c>
      <c r="T43" s="32"/>
    </row>
    <row r="44" spans="1:20" s="15" customFormat="1" ht="32.4" x14ac:dyDescent="0.3">
      <c r="A44" s="8">
        <v>106</v>
      </c>
      <c r="B44" s="9" t="s">
        <v>48</v>
      </c>
      <c r="C44" s="9" t="s">
        <v>29</v>
      </c>
      <c r="D44" s="10">
        <v>128000</v>
      </c>
      <c r="E44" s="10">
        <f>SUM(E45:E47)</f>
        <v>273612</v>
      </c>
      <c r="F44" s="9"/>
      <c r="G44" s="11" t="s">
        <v>49</v>
      </c>
      <c r="H44" s="12"/>
      <c r="I44" s="9"/>
      <c r="J44" s="9"/>
      <c r="K44" s="9"/>
      <c r="L44" s="9"/>
      <c r="M44" s="13"/>
      <c r="N44" s="13"/>
      <c r="O44" s="13"/>
      <c r="P44" s="13"/>
      <c r="Q44" s="13"/>
      <c r="R44" s="13"/>
      <c r="S44" s="13"/>
      <c r="T44" s="14"/>
    </row>
    <row r="45" spans="1:20" s="22" customFormat="1" ht="48.6" x14ac:dyDescent="0.3">
      <c r="A45" s="8"/>
      <c r="B45" s="53"/>
      <c r="C45" s="17"/>
      <c r="D45" s="10"/>
      <c r="E45" s="10">
        <v>106694</v>
      </c>
      <c r="F45" s="9" t="s">
        <v>168</v>
      </c>
      <c r="G45" s="11" t="s">
        <v>430</v>
      </c>
      <c r="H45" s="127" t="s">
        <v>435</v>
      </c>
      <c r="I45" s="127" t="s">
        <v>432</v>
      </c>
      <c r="J45" s="127" t="s">
        <v>438</v>
      </c>
      <c r="K45" s="127" t="s">
        <v>440</v>
      </c>
      <c r="L45" s="127" t="s">
        <v>780</v>
      </c>
      <c r="M45" s="20">
        <v>106</v>
      </c>
      <c r="N45" s="37" t="s">
        <v>733</v>
      </c>
      <c r="O45" s="20">
        <v>1</v>
      </c>
      <c r="P45" s="20">
        <v>2</v>
      </c>
      <c r="Q45" s="20">
        <v>0</v>
      </c>
      <c r="R45" s="20">
        <v>0</v>
      </c>
      <c r="S45" s="20">
        <v>2</v>
      </c>
      <c r="T45" s="123"/>
    </row>
    <row r="46" spans="1:20" s="22" customFormat="1" ht="32.4" x14ac:dyDescent="0.3">
      <c r="A46" s="16"/>
      <c r="B46" s="23"/>
      <c r="C46" s="17"/>
      <c r="D46" s="10"/>
      <c r="E46" s="10">
        <v>121972</v>
      </c>
      <c r="F46" s="9" t="s">
        <v>168</v>
      </c>
      <c r="G46" s="11" t="s">
        <v>430</v>
      </c>
      <c r="H46" s="28" t="s">
        <v>433</v>
      </c>
      <c r="I46" s="9" t="s">
        <v>436</v>
      </c>
      <c r="J46" s="53" t="s">
        <v>437</v>
      </c>
      <c r="K46" s="17" t="s">
        <v>442</v>
      </c>
      <c r="L46" s="9" t="s">
        <v>781</v>
      </c>
      <c r="M46" s="20">
        <v>106</v>
      </c>
      <c r="N46" s="20">
        <v>10</v>
      </c>
      <c r="O46" s="20">
        <v>12</v>
      </c>
      <c r="P46" s="20">
        <v>2</v>
      </c>
      <c r="Q46" s="20">
        <v>0</v>
      </c>
      <c r="R46" s="20">
        <v>0</v>
      </c>
      <c r="S46" s="20">
        <v>2</v>
      </c>
      <c r="T46" s="29"/>
    </row>
    <row r="47" spans="1:20" s="22" customFormat="1" ht="48.6" x14ac:dyDescent="0.3">
      <c r="A47" s="16"/>
      <c r="B47" s="23"/>
      <c r="C47" s="17"/>
      <c r="D47" s="10"/>
      <c r="E47" s="10">
        <v>44946</v>
      </c>
      <c r="F47" s="9" t="s">
        <v>168</v>
      </c>
      <c r="G47" s="11" t="s">
        <v>430</v>
      </c>
      <c r="H47" s="28" t="s">
        <v>434</v>
      </c>
      <c r="I47" s="9" t="s">
        <v>196</v>
      </c>
      <c r="J47" s="9" t="s">
        <v>431</v>
      </c>
      <c r="K47" s="17" t="s">
        <v>443</v>
      </c>
      <c r="L47" s="9" t="s">
        <v>782</v>
      </c>
      <c r="M47" s="20">
        <v>106</v>
      </c>
      <c r="N47" s="20">
        <v>12</v>
      </c>
      <c r="O47" s="20">
        <v>22</v>
      </c>
      <c r="P47" s="20">
        <v>2</v>
      </c>
      <c r="Q47" s="20">
        <v>0</v>
      </c>
      <c r="R47" s="20">
        <v>0</v>
      </c>
      <c r="S47" s="20">
        <v>2</v>
      </c>
      <c r="T47" s="29"/>
    </row>
    <row r="48" spans="1:20" s="15" customFormat="1" ht="48.6" x14ac:dyDescent="0.3">
      <c r="A48" s="8"/>
      <c r="B48" s="9"/>
      <c r="C48" s="9"/>
      <c r="D48" s="10">
        <v>64000</v>
      </c>
      <c r="E48" s="10">
        <f>SUM(E49)</f>
        <v>37591</v>
      </c>
      <c r="F48" s="9"/>
      <c r="G48" s="11" t="s">
        <v>50</v>
      </c>
      <c r="H48" s="12"/>
      <c r="I48" s="9"/>
      <c r="J48" s="9"/>
      <c r="K48" s="9"/>
      <c r="L48" s="9"/>
      <c r="M48" s="13"/>
      <c r="N48" s="13"/>
      <c r="O48" s="13"/>
      <c r="P48" s="13"/>
      <c r="Q48" s="13"/>
      <c r="R48" s="13"/>
      <c r="S48" s="13"/>
      <c r="T48" s="14"/>
    </row>
    <row r="49" spans="1:21" s="15" customFormat="1" ht="48.6" x14ac:dyDescent="0.3">
      <c r="A49" s="8"/>
      <c r="B49" s="9"/>
      <c r="C49" s="9"/>
      <c r="D49" s="10"/>
      <c r="E49" s="10">
        <v>37591</v>
      </c>
      <c r="F49" s="41" t="s">
        <v>176</v>
      </c>
      <c r="G49" s="11" t="s">
        <v>428</v>
      </c>
      <c r="H49" s="28" t="s">
        <v>429</v>
      </c>
      <c r="I49" s="9" t="s">
        <v>187</v>
      </c>
      <c r="J49" s="9" t="s">
        <v>439</v>
      </c>
      <c r="K49" s="17" t="s">
        <v>441</v>
      </c>
      <c r="L49" s="9" t="s">
        <v>783</v>
      </c>
      <c r="M49" s="20"/>
      <c r="N49" s="20"/>
      <c r="O49" s="20"/>
      <c r="P49" s="20"/>
      <c r="Q49" s="20"/>
      <c r="R49" s="20"/>
      <c r="S49" s="20"/>
      <c r="T49" s="21" t="s">
        <v>174</v>
      </c>
      <c r="U49" s="22"/>
    </row>
    <row r="50" spans="1:21" s="15" customFormat="1" ht="64.8" x14ac:dyDescent="0.3">
      <c r="A50" s="8"/>
      <c r="B50" s="9"/>
      <c r="C50" s="9"/>
      <c r="D50" s="10">
        <v>128000</v>
      </c>
      <c r="E50" s="10">
        <v>0</v>
      </c>
      <c r="F50" s="9"/>
      <c r="G50" s="11" t="s">
        <v>51</v>
      </c>
      <c r="H50" s="12"/>
      <c r="I50" s="9"/>
      <c r="J50" s="9"/>
      <c r="K50" s="9"/>
      <c r="L50" s="9"/>
      <c r="M50" s="13"/>
      <c r="N50" s="13"/>
      <c r="O50" s="13"/>
      <c r="P50" s="13"/>
      <c r="Q50" s="13"/>
      <c r="R50" s="13"/>
      <c r="S50" s="13"/>
      <c r="T50" s="14" t="s">
        <v>427</v>
      </c>
    </row>
    <row r="51" spans="1:21" s="36" customFormat="1" ht="32.4" x14ac:dyDescent="0.3">
      <c r="A51" s="30">
        <v>106</v>
      </c>
      <c r="B51" s="31" t="s">
        <v>52</v>
      </c>
      <c r="C51" s="32" t="s">
        <v>26</v>
      </c>
      <c r="D51" s="33">
        <f>SUM(D44,D48,D50)</f>
        <v>320000</v>
      </c>
      <c r="E51" s="33">
        <f>SUM(E44,E48,E50)</f>
        <v>311203</v>
      </c>
      <c r="F51" s="32"/>
      <c r="G51" s="34"/>
      <c r="H51" s="35"/>
      <c r="I51" s="32"/>
      <c r="J51" s="32"/>
      <c r="K51" s="32"/>
      <c r="L51" s="32"/>
      <c r="M51" s="30"/>
      <c r="N51" s="30"/>
      <c r="O51" s="30"/>
      <c r="P51" s="30">
        <f>SUM(P44:P50)</f>
        <v>6</v>
      </c>
      <c r="Q51" s="30">
        <f>SUM(Q44:Q50)</f>
        <v>0</v>
      </c>
      <c r="R51" s="30">
        <f>SUM(R44:R50)</f>
        <v>0</v>
      </c>
      <c r="S51" s="30">
        <f>SUM(S44:S50)</f>
        <v>6</v>
      </c>
      <c r="T51" s="32"/>
    </row>
    <row r="52" spans="1:21" s="68" customFormat="1" ht="32.4" x14ac:dyDescent="0.3">
      <c r="A52" s="54">
        <v>106</v>
      </c>
      <c r="B52" s="64" t="s">
        <v>53</v>
      </c>
      <c r="C52" s="65" t="s">
        <v>26</v>
      </c>
      <c r="D52" s="66">
        <f>SUM(D34,D41,D43,D51)</f>
        <v>2608000</v>
      </c>
      <c r="E52" s="66">
        <f>SUM(E34,E41,E43,E51)</f>
        <v>1469103</v>
      </c>
      <c r="F52" s="65"/>
      <c r="G52" s="59"/>
      <c r="H52" s="59"/>
      <c r="I52" s="65"/>
      <c r="J52" s="65"/>
      <c r="K52" s="65"/>
      <c r="L52" s="65"/>
      <c r="M52" s="67"/>
      <c r="N52" s="67"/>
      <c r="O52" s="67"/>
      <c r="P52" s="67">
        <f>SUM(P34,P41,P43,P51)</f>
        <v>31</v>
      </c>
      <c r="Q52" s="67">
        <f t="shared" ref="Q52:S52" si="1">SUM(Q34,Q41,Q43,Q51)</f>
        <v>15</v>
      </c>
      <c r="R52" s="67">
        <f t="shared" si="1"/>
        <v>2</v>
      </c>
      <c r="S52" s="67">
        <f t="shared" si="1"/>
        <v>14</v>
      </c>
      <c r="T52" s="65"/>
    </row>
    <row r="53" spans="1:21" s="126" customFormat="1" ht="32.4" x14ac:dyDescent="0.3">
      <c r="A53" s="73">
        <v>106</v>
      </c>
      <c r="B53" s="70" t="s">
        <v>412</v>
      </c>
      <c r="C53" s="70"/>
      <c r="D53" s="125">
        <v>226640</v>
      </c>
      <c r="E53" s="125">
        <f>SUM(E54)</f>
        <v>45938</v>
      </c>
      <c r="F53" s="72"/>
      <c r="G53" s="72" t="s">
        <v>759</v>
      </c>
      <c r="H53" s="72"/>
      <c r="I53" s="70"/>
      <c r="J53" s="70"/>
      <c r="K53" s="70"/>
      <c r="L53" s="70"/>
      <c r="M53" s="73"/>
      <c r="N53" s="73"/>
      <c r="O53" s="73"/>
      <c r="P53" s="73"/>
      <c r="Q53" s="73"/>
      <c r="R53" s="73"/>
      <c r="S53" s="73"/>
      <c r="T53" s="70"/>
    </row>
    <row r="54" spans="1:21" s="121" customFormat="1" ht="48.6" x14ac:dyDescent="0.3">
      <c r="A54" s="116"/>
      <c r="B54" s="117"/>
      <c r="C54" s="117"/>
      <c r="D54" s="118"/>
      <c r="E54" s="118">
        <v>45938</v>
      </c>
      <c r="F54" s="75" t="s">
        <v>30</v>
      </c>
      <c r="G54" s="119" t="s">
        <v>762</v>
      </c>
      <c r="H54" s="119" t="s">
        <v>414</v>
      </c>
      <c r="I54" s="117" t="s">
        <v>415</v>
      </c>
      <c r="J54" s="117" t="s">
        <v>419</v>
      </c>
      <c r="K54" s="117" t="s">
        <v>420</v>
      </c>
      <c r="L54" s="117" t="s">
        <v>784</v>
      </c>
      <c r="M54" s="120">
        <v>106</v>
      </c>
      <c r="N54" s="124" t="s">
        <v>732</v>
      </c>
      <c r="O54" s="120">
        <v>9</v>
      </c>
      <c r="P54" s="120">
        <v>1</v>
      </c>
      <c r="Q54" s="120">
        <v>1</v>
      </c>
      <c r="R54" s="120">
        <v>0</v>
      </c>
      <c r="S54" s="120">
        <v>0</v>
      </c>
      <c r="T54" s="21"/>
    </row>
    <row r="55" spans="1:21" s="121" customFormat="1" ht="32.4" x14ac:dyDescent="0.3">
      <c r="A55" s="116"/>
      <c r="B55" s="117"/>
      <c r="C55" s="117"/>
      <c r="D55" s="118">
        <v>226640</v>
      </c>
      <c r="E55" s="118">
        <f>SUM(E56)</f>
        <v>76699</v>
      </c>
      <c r="F55" s="75"/>
      <c r="G55" s="119" t="s">
        <v>760</v>
      </c>
      <c r="H55" s="119"/>
      <c r="I55" s="117"/>
      <c r="J55" s="117"/>
      <c r="K55" s="117"/>
      <c r="L55" s="117"/>
      <c r="M55" s="120"/>
      <c r="N55" s="120"/>
      <c r="O55" s="120"/>
      <c r="P55" s="120"/>
      <c r="Q55" s="120"/>
      <c r="R55" s="120"/>
      <c r="S55" s="120"/>
      <c r="T55" s="117"/>
    </row>
    <row r="56" spans="1:21" s="121" customFormat="1" ht="97.2" x14ac:dyDescent="0.3">
      <c r="A56" s="116"/>
      <c r="B56" s="117"/>
      <c r="C56" s="117"/>
      <c r="D56" s="118"/>
      <c r="E56" s="118">
        <v>76699</v>
      </c>
      <c r="F56" s="75" t="s">
        <v>35</v>
      </c>
      <c r="G56" s="75" t="s">
        <v>418</v>
      </c>
      <c r="H56" s="119" t="s">
        <v>424</v>
      </c>
      <c r="I56" s="117" t="s">
        <v>422</v>
      </c>
      <c r="J56" s="117" t="s">
        <v>423</v>
      </c>
      <c r="K56" s="117" t="s">
        <v>421</v>
      </c>
      <c r="L56" s="117" t="s">
        <v>785</v>
      </c>
      <c r="M56" s="124">
        <v>106</v>
      </c>
      <c r="N56" s="124" t="s">
        <v>732</v>
      </c>
      <c r="O56" s="124">
        <v>18</v>
      </c>
      <c r="P56" s="122">
        <v>3</v>
      </c>
      <c r="Q56" s="120">
        <v>2</v>
      </c>
      <c r="R56" s="120">
        <v>0</v>
      </c>
      <c r="S56" s="120">
        <v>1</v>
      </c>
      <c r="T56" s="21"/>
    </row>
    <row r="57" spans="1:21" s="80" customFormat="1" ht="32.4" x14ac:dyDescent="0.3">
      <c r="A57" s="30">
        <v>106</v>
      </c>
      <c r="B57" s="76" t="s">
        <v>413</v>
      </c>
      <c r="C57" s="76"/>
      <c r="D57" s="77">
        <f>SUM(D53,,D55)</f>
        <v>453280</v>
      </c>
      <c r="E57" s="77">
        <f>SUM(E53,,E55)</f>
        <v>122637</v>
      </c>
      <c r="F57" s="78"/>
      <c r="G57" s="35"/>
      <c r="H57" s="35"/>
      <c r="I57" s="76"/>
      <c r="J57" s="76"/>
      <c r="K57" s="76"/>
      <c r="L57" s="76"/>
      <c r="M57" s="79"/>
      <c r="N57" s="79"/>
      <c r="O57" s="79"/>
      <c r="P57" s="79">
        <f>SUM(P54:P56)</f>
        <v>4</v>
      </c>
      <c r="Q57" s="79">
        <f>SUM(Q54:Q56)</f>
        <v>3</v>
      </c>
      <c r="R57" s="79">
        <f>SUM(R54:R56)</f>
        <v>0</v>
      </c>
      <c r="S57" s="79">
        <f>SUM(S54:S56)</f>
        <v>1</v>
      </c>
      <c r="T57" s="76"/>
    </row>
    <row r="58" spans="1:21" s="81" customFormat="1" ht="32.4" x14ac:dyDescent="0.3">
      <c r="A58" s="73">
        <v>105</v>
      </c>
      <c r="B58" s="70" t="s">
        <v>54</v>
      </c>
      <c r="C58" s="24"/>
      <c r="D58" s="71"/>
      <c r="E58" s="71">
        <f>SUM(E59:E60)</f>
        <v>185813</v>
      </c>
      <c r="F58" s="72"/>
      <c r="G58" s="72" t="s">
        <v>737</v>
      </c>
      <c r="H58" s="72"/>
      <c r="I58" s="70"/>
      <c r="J58" s="70"/>
      <c r="K58" s="70"/>
      <c r="L58" s="70"/>
      <c r="M58" s="73"/>
      <c r="N58" s="73"/>
      <c r="O58" s="73"/>
      <c r="P58" s="73"/>
      <c r="Q58" s="73"/>
      <c r="R58" s="73"/>
      <c r="S58" s="73"/>
      <c r="T58" s="70"/>
    </row>
    <row r="59" spans="1:21" s="74" customFormat="1" ht="101.4" customHeight="1" x14ac:dyDescent="0.3">
      <c r="A59" s="69"/>
      <c r="B59" s="70"/>
      <c r="C59" s="70"/>
      <c r="D59" s="71"/>
      <c r="E59" s="71">
        <v>124038</v>
      </c>
      <c r="F59" s="72" t="s">
        <v>168</v>
      </c>
      <c r="G59" s="72" t="s">
        <v>223</v>
      </c>
      <c r="H59" s="72" t="s">
        <v>225</v>
      </c>
      <c r="I59" s="70" t="s">
        <v>229</v>
      </c>
      <c r="J59" s="52" t="s">
        <v>230</v>
      </c>
      <c r="K59" s="70" t="s">
        <v>226</v>
      </c>
      <c r="L59" s="70" t="s">
        <v>786</v>
      </c>
      <c r="M59" s="73">
        <v>106</v>
      </c>
      <c r="N59" s="73" t="s">
        <v>736</v>
      </c>
      <c r="O59" s="73">
        <v>15</v>
      </c>
      <c r="P59" s="73">
        <v>3</v>
      </c>
      <c r="Q59" s="73">
        <v>3</v>
      </c>
      <c r="R59" s="73">
        <v>0</v>
      </c>
      <c r="S59" s="73">
        <v>0</v>
      </c>
      <c r="T59" s="70"/>
    </row>
    <row r="60" spans="1:21" s="74" customFormat="1" ht="32.4" x14ac:dyDescent="0.3">
      <c r="A60" s="73"/>
      <c r="B60" s="70"/>
      <c r="C60" s="70"/>
      <c r="D60" s="71"/>
      <c r="E60" s="71">
        <v>61775</v>
      </c>
      <c r="F60" s="75" t="s">
        <v>30</v>
      </c>
      <c r="G60" s="72" t="s">
        <v>224</v>
      </c>
      <c r="H60" s="72" t="s">
        <v>227</v>
      </c>
      <c r="I60" s="70" t="s">
        <v>172</v>
      </c>
      <c r="J60" s="70"/>
      <c r="K60" s="70" t="s">
        <v>228</v>
      </c>
      <c r="L60" s="70" t="s">
        <v>787</v>
      </c>
      <c r="M60" s="73">
        <v>106</v>
      </c>
      <c r="N60" s="73">
        <v>12</v>
      </c>
      <c r="O60" s="73">
        <v>11</v>
      </c>
      <c r="P60" s="73">
        <v>3</v>
      </c>
      <c r="Q60" s="73">
        <v>3</v>
      </c>
      <c r="R60" s="73">
        <v>0</v>
      </c>
      <c r="S60" s="73">
        <v>0</v>
      </c>
      <c r="T60" s="70"/>
    </row>
    <row r="61" spans="1:21" s="80" customFormat="1" ht="32.4" x14ac:dyDescent="0.3">
      <c r="A61" s="30">
        <v>105</v>
      </c>
      <c r="B61" s="76" t="s">
        <v>55</v>
      </c>
      <c r="C61" s="76"/>
      <c r="D61" s="77"/>
      <c r="E61" s="77">
        <f>SUM(E58:E58)</f>
        <v>185813</v>
      </c>
      <c r="F61" s="78"/>
      <c r="G61" s="35"/>
      <c r="H61" s="35"/>
      <c r="I61" s="76"/>
      <c r="J61" s="76"/>
      <c r="K61" s="76"/>
      <c r="L61" s="76"/>
      <c r="M61" s="79"/>
      <c r="N61" s="79"/>
      <c r="O61" s="79"/>
      <c r="P61" s="79">
        <f>SUM(P58:P60)</f>
        <v>6</v>
      </c>
      <c r="Q61" s="79">
        <f>SUM(Q58:Q60)</f>
        <v>6</v>
      </c>
      <c r="R61" s="79">
        <f>SUM(R58:R60)</f>
        <v>0</v>
      </c>
      <c r="S61" s="79">
        <f>SUM(S58:S60)</f>
        <v>0</v>
      </c>
      <c r="T61" s="76"/>
    </row>
    <row r="62" spans="1:21" s="3" customFormat="1" x14ac:dyDescent="0.3">
      <c r="A62" s="82"/>
      <c r="B62" s="82"/>
      <c r="C62" s="82"/>
      <c r="D62" s="83"/>
      <c r="E62" s="83"/>
      <c r="G62" s="84"/>
      <c r="H62" s="85"/>
      <c r="I62" s="86"/>
      <c r="J62" s="86"/>
      <c r="K62" s="86"/>
      <c r="L62" s="86"/>
      <c r="M62" s="87"/>
      <c r="N62" s="87"/>
      <c r="O62" s="87"/>
      <c r="P62" s="87"/>
      <c r="Q62" s="87"/>
      <c r="R62" s="87"/>
      <c r="S62" s="87"/>
      <c r="T62" s="82"/>
    </row>
    <row r="63" spans="1:21" s="3" customFormat="1" x14ac:dyDescent="0.3">
      <c r="A63" s="82"/>
      <c r="B63" s="82"/>
      <c r="C63" s="82"/>
      <c r="D63" s="83"/>
      <c r="E63" s="83"/>
      <c r="G63" s="84"/>
      <c r="H63" s="85"/>
      <c r="I63" s="86"/>
      <c r="J63" s="86"/>
      <c r="K63" s="86"/>
      <c r="L63" s="86"/>
      <c r="M63" s="87"/>
      <c r="N63" s="87"/>
      <c r="O63" s="87"/>
      <c r="P63" s="87"/>
      <c r="Q63" s="87"/>
      <c r="R63" s="87"/>
      <c r="S63" s="87"/>
      <c r="T63" s="82"/>
    </row>
    <row r="64" spans="1:21" s="3" customFormat="1" x14ac:dyDescent="0.3">
      <c r="A64" s="82"/>
      <c r="B64" s="82"/>
      <c r="C64" s="82"/>
      <c r="D64" s="83"/>
      <c r="E64" s="83"/>
      <c r="G64" s="84"/>
      <c r="H64" s="85"/>
      <c r="I64" s="86"/>
      <c r="J64" s="86"/>
      <c r="K64" s="86"/>
      <c r="L64" s="86"/>
      <c r="M64" s="87"/>
      <c r="N64" s="87"/>
      <c r="O64" s="87"/>
      <c r="P64" s="87"/>
      <c r="Q64" s="87"/>
      <c r="R64" s="87"/>
      <c r="S64" s="87"/>
      <c r="T64" s="82"/>
    </row>
    <row r="65" spans="1:20" s="3" customFormat="1" x14ac:dyDescent="0.3">
      <c r="A65" s="82"/>
      <c r="B65" s="82"/>
      <c r="C65" s="82"/>
      <c r="D65" s="83"/>
      <c r="E65" s="83"/>
      <c r="G65" s="84"/>
      <c r="H65" s="85"/>
      <c r="I65" s="86"/>
      <c r="J65" s="86"/>
      <c r="K65" s="86"/>
      <c r="L65" s="86"/>
      <c r="M65" s="87"/>
      <c r="N65" s="87"/>
      <c r="O65" s="87"/>
      <c r="P65" s="87"/>
      <c r="Q65" s="87"/>
      <c r="R65" s="87"/>
      <c r="S65" s="87"/>
      <c r="T65" s="82"/>
    </row>
    <row r="66" spans="1:20" s="3" customFormat="1" x14ac:dyDescent="0.3">
      <c r="A66" s="82"/>
      <c r="B66" s="82"/>
      <c r="C66" s="82"/>
      <c r="D66" s="83"/>
      <c r="E66" s="83"/>
      <c r="G66" s="84"/>
      <c r="H66" s="85"/>
      <c r="I66" s="86"/>
      <c r="J66" s="86"/>
      <c r="K66" s="86"/>
      <c r="L66" s="86"/>
      <c r="M66" s="87"/>
      <c r="N66" s="87"/>
      <c r="O66" s="87"/>
      <c r="P66" s="87"/>
      <c r="Q66" s="87"/>
      <c r="R66" s="87"/>
      <c r="S66" s="87"/>
      <c r="T66" s="82"/>
    </row>
    <row r="67" spans="1:20" s="3" customFormat="1" x14ac:dyDescent="0.3">
      <c r="A67" s="82"/>
      <c r="B67" s="82"/>
      <c r="C67" s="82"/>
      <c r="D67" s="83"/>
      <c r="E67" s="83"/>
      <c r="G67" s="84"/>
      <c r="H67" s="85"/>
      <c r="I67" s="86"/>
      <c r="J67" s="86"/>
      <c r="K67" s="86"/>
      <c r="L67" s="86"/>
      <c r="M67" s="87"/>
      <c r="N67" s="87"/>
      <c r="O67" s="87"/>
      <c r="P67" s="87"/>
      <c r="Q67" s="87"/>
      <c r="R67" s="87"/>
      <c r="S67" s="87"/>
      <c r="T67" s="82"/>
    </row>
    <row r="68" spans="1:20" s="3" customFormat="1" x14ac:dyDescent="0.3">
      <c r="A68" s="82"/>
      <c r="B68" s="82"/>
      <c r="C68" s="82"/>
      <c r="D68" s="83"/>
      <c r="E68" s="83"/>
      <c r="G68" s="84"/>
      <c r="H68" s="85"/>
      <c r="I68" s="86"/>
      <c r="J68" s="86"/>
      <c r="K68" s="86"/>
      <c r="L68" s="86"/>
      <c r="M68" s="87"/>
      <c r="N68" s="87"/>
      <c r="O68" s="87"/>
      <c r="P68" s="87"/>
      <c r="Q68" s="87"/>
      <c r="R68" s="87"/>
      <c r="S68" s="87"/>
      <c r="T68" s="82"/>
    </row>
  </sheetData>
  <mergeCells count="13">
    <mergeCell ref="M5:O5"/>
    <mergeCell ref="P5:S5"/>
    <mergeCell ref="T5:T6"/>
    <mergeCell ref="A1:T1"/>
    <mergeCell ref="A2:T2"/>
    <mergeCell ref="A3:T3"/>
    <mergeCell ref="A4:T4"/>
    <mergeCell ref="A5:E5"/>
    <mergeCell ref="F5:F6"/>
    <mergeCell ref="G5:G6"/>
    <mergeCell ref="H5:H6"/>
    <mergeCell ref="I5:J5"/>
    <mergeCell ref="K5:L5"/>
  </mergeCells>
  <phoneticPr fontId="4" type="noConversion"/>
  <printOptions horizontalCentered="1"/>
  <pageMargins left="0.19685039370078741" right="0.19685039370078741" top="0.59055118110236227" bottom="0.47244094488188981" header="0.31496062992125984" footer="0.27559055118110237"/>
  <pageSetup paperSize="9" scale="74" fitToHeight="0" orientation="landscape" r:id="rId1"/>
  <headerFooter alignWithMargins="0">
    <oddFooter>&amp;C&amp;P</oddFooter>
  </headerFooter>
  <ignoredErrors>
    <ignoredError sqref="P22:S22" formulaRange="1"/>
    <ignoredError sqref="N16 N26 N36 N45 N56 N54 N5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已命名的範圍</vt:lpstr>
      </vt:variant>
      <vt:variant>
        <vt:i4>4</vt:i4>
      </vt:variant>
    </vt:vector>
  </HeadingPairs>
  <TitlesOfParts>
    <vt:vector size="6" baseType="lpstr">
      <vt:lpstr>106出國</vt:lpstr>
      <vt:lpstr>106大陸</vt:lpstr>
      <vt:lpstr>'106大陸'!Print_Area</vt:lpstr>
      <vt:lpstr>'106出國'!Print_Area</vt:lpstr>
      <vt:lpstr>'106大陸'!Print_Titles</vt:lpstr>
      <vt:lpstr>'106出國'!Print_Titles</vt:lpstr>
    </vt:vector>
  </TitlesOfParts>
  <Company>MOEA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周怡劭</dc:creator>
  <cp:lastModifiedBy>Win7User</cp:lastModifiedBy>
  <cp:lastPrinted>2018-03-19T05:50:14Z</cp:lastPrinted>
  <dcterms:created xsi:type="dcterms:W3CDTF">2017-03-21T10:26:55Z</dcterms:created>
  <dcterms:modified xsi:type="dcterms:W3CDTF">2019-04-19T12:21:53Z</dcterms:modified>
</cp:coreProperties>
</file>