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aggie\03性別平等\事業性平\1130603更新性別統計表\5.彙整\"/>
    </mc:Choice>
  </mc:AlternateContent>
  <xr:revisionPtr revIDLastSave="0" documentId="13_ncr:1_{9AA6A457-809A-477F-AC1B-78094548234A}" xr6:coauthVersionLast="47" xr6:coauthVersionMax="47" xr10:uidLastSave="{00000000-0000-0000-0000-000000000000}"/>
  <bookViews>
    <workbookView xWindow="-108" yWindow="-108" windowWidth="23256" windowHeight="12576" tabRatio="750" xr2:uid="{00000000-000D-0000-FFFF-FFFF00000000}"/>
  </bookViews>
  <sheets>
    <sheet name="各年度-依時間序列" sheetId="38" r:id="rId1"/>
    <sheet name="112" sheetId="54" r:id="rId2"/>
    <sheet name="111" sheetId="53" r:id="rId3"/>
    <sheet name="110" sheetId="52" r:id="rId4"/>
    <sheet name="109" sheetId="51" r:id="rId5"/>
    <sheet name="108" sheetId="50" r:id="rId6"/>
    <sheet name="107" sheetId="49" r:id="rId7"/>
    <sheet name="106" sheetId="48" r:id="rId8"/>
    <sheet name="105" sheetId="47" r:id="rId9"/>
    <sheet name="104" sheetId="46" r:id="rId10"/>
    <sheet name="103" sheetId="45" r:id="rId11"/>
    <sheet name="102" sheetId="40" r:id="rId12"/>
    <sheet name="101" sheetId="41" r:id="rId13"/>
  </sheets>
  <definedNames>
    <definedName name="\p" localSheetId="12">#REF!</definedName>
    <definedName name="\p" localSheetId="11">#REF!</definedName>
    <definedName name="\p" localSheetId="10">#REF!</definedName>
    <definedName name="\p" localSheetId="9">#REF!</definedName>
    <definedName name="\p" localSheetId="8">#REF!</definedName>
    <definedName name="\p" localSheetId="7">#REF!</definedName>
    <definedName name="\p" localSheetId="6">#REF!</definedName>
    <definedName name="\p" localSheetId="5">#REF!</definedName>
    <definedName name="\p" localSheetId="4">#REF!</definedName>
    <definedName name="\p" localSheetId="3">#REF!</definedName>
    <definedName name="\p" localSheetId="2">#REF!</definedName>
    <definedName name="\p" localSheetId="1">#REF!</definedName>
    <definedName name="\p">#REF!</definedName>
    <definedName name="_PPAG" localSheetId="12">#REF!</definedName>
    <definedName name="_PPAG" localSheetId="11">#REF!</definedName>
    <definedName name="_PPAG" localSheetId="10">#REF!</definedName>
    <definedName name="_PPAG" localSheetId="9">#REF!</definedName>
    <definedName name="_PPAG" localSheetId="8">#REF!</definedName>
    <definedName name="_PPAG" localSheetId="7">#REF!</definedName>
    <definedName name="_PPAG" localSheetId="6">#REF!</definedName>
    <definedName name="_PPAG" localSheetId="5">#REF!</definedName>
    <definedName name="_PPAG" localSheetId="4">#REF!</definedName>
    <definedName name="_PPAG" localSheetId="3">#REF!</definedName>
    <definedName name="_PPAG" localSheetId="2">#REF!</definedName>
    <definedName name="_PPAG" localSheetId="1">#REF!</definedName>
    <definedName name="_PPAG">#REF!</definedName>
    <definedName name="MSUP" localSheetId="5">#REF!</definedName>
    <definedName name="MSUP" localSheetId="4">#REF!</definedName>
    <definedName name="MSUP" localSheetId="3">#REF!</definedName>
    <definedName name="MSUP" localSheetId="2">#REF!</definedName>
    <definedName name="MSUP" localSheetId="1">#REF!</definedName>
    <definedName name="MSUP">#REF!</definedName>
    <definedName name="倉庫" localSheetId="5">#REF!</definedName>
    <definedName name="倉庫" localSheetId="4">#REF!</definedName>
    <definedName name="倉庫" localSheetId="3">#REF!</definedName>
    <definedName name="倉庫" localSheetId="2">#REF!</definedName>
    <definedName name="倉庫" localSheetId="1">#REF!</definedName>
    <definedName name="倉庫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38" l="1"/>
  <c r="C11" i="38"/>
  <c r="C10" i="38"/>
  <c r="C9" i="38"/>
  <c r="C8" i="38"/>
  <c r="C7" i="38"/>
  <c r="C6" i="38"/>
  <c r="C5" i="38"/>
  <c r="C4" i="38"/>
  <c r="B9" i="54"/>
  <c r="F9" i="54" s="1"/>
  <c r="B8" i="54"/>
  <c r="D8" i="54" s="1"/>
  <c r="B7" i="54"/>
  <c r="F7" i="54" s="1"/>
  <c r="B6" i="54"/>
  <c r="D6" i="54" s="1"/>
  <c r="E5" i="54"/>
  <c r="C5" i="54"/>
  <c r="B8" i="53"/>
  <c r="D8" i="53" s="1"/>
  <c r="F8" i="54" l="1"/>
  <c r="B5" i="54"/>
  <c r="F5" i="54" s="1"/>
  <c r="F6" i="54"/>
  <c r="D7" i="54"/>
  <c r="D9" i="54"/>
  <c r="B9" i="53"/>
  <c r="D9" i="53" s="1"/>
  <c r="D5" i="54" l="1"/>
  <c r="B6" i="53"/>
  <c r="D6" i="53" s="1"/>
  <c r="B7" i="53" l="1"/>
  <c r="D7" i="53" s="1"/>
  <c r="D12" i="38" l="1"/>
  <c r="D11" i="38"/>
  <c r="D10" i="38"/>
  <c r="D9" i="38"/>
  <c r="D8" i="38"/>
  <c r="D7" i="38"/>
  <c r="D6" i="38"/>
  <c r="D5" i="38"/>
  <c r="F9" i="53"/>
  <c r="F8" i="53"/>
  <c r="F7" i="53"/>
  <c r="E5" i="53"/>
  <c r="C5" i="53"/>
  <c r="F6" i="53" l="1"/>
  <c r="B5" i="53"/>
  <c r="E12" i="38"/>
  <c r="E11" i="38"/>
  <c r="E10" i="38"/>
  <c r="E9" i="38"/>
  <c r="E8" i="38"/>
  <c r="E7" i="38"/>
  <c r="E6" i="38"/>
  <c r="E5" i="38"/>
  <c r="B6" i="52"/>
  <c r="F6" i="52" s="1"/>
  <c r="B7" i="52"/>
  <c r="D7" i="52" s="1"/>
  <c r="B8" i="52"/>
  <c r="B9" i="52"/>
  <c r="F9" i="52" s="1"/>
  <c r="F8" i="52"/>
  <c r="D8" i="52"/>
  <c r="E5" i="52"/>
  <c r="C5" i="52"/>
  <c r="D5" i="53" l="1"/>
  <c r="D4" i="38"/>
  <c r="F5" i="53"/>
  <c r="F7" i="52"/>
  <c r="B5" i="52"/>
  <c r="E4" i="38" s="1"/>
  <c r="D9" i="52"/>
  <c r="D6" i="52"/>
  <c r="F9" i="51"/>
  <c r="F8" i="51"/>
  <c r="F7" i="51"/>
  <c r="F6" i="51"/>
  <c r="D9" i="51"/>
  <c r="D8" i="51"/>
  <c r="D7" i="51"/>
  <c r="D6" i="51"/>
  <c r="D5" i="52" l="1"/>
  <c r="F5" i="52"/>
  <c r="F12" i="38"/>
  <c r="F11" i="38"/>
  <c r="F10" i="38"/>
  <c r="F9" i="38"/>
  <c r="F8" i="38"/>
  <c r="F7" i="38"/>
  <c r="F6" i="38"/>
  <c r="F5" i="38"/>
  <c r="E5" i="51"/>
  <c r="C5" i="51"/>
  <c r="B5" i="51" l="1"/>
  <c r="G4" i="38"/>
  <c r="D5" i="51" l="1"/>
  <c r="F4" i="38"/>
  <c r="F5" i="51"/>
  <c r="B9" i="50"/>
  <c r="F9" i="50" s="1"/>
  <c r="B8" i="50"/>
  <c r="F8" i="50" s="1"/>
  <c r="B7" i="50"/>
  <c r="F7" i="50" s="1"/>
  <c r="B6" i="50"/>
  <c r="F6" i="50" s="1"/>
  <c r="E5" i="50"/>
  <c r="C5" i="50"/>
  <c r="D8" i="50" l="1"/>
  <c r="B5" i="50"/>
  <c r="D5" i="50" s="1"/>
  <c r="D6" i="50"/>
  <c r="D7" i="50"/>
  <c r="D9" i="50"/>
  <c r="B6" i="49"/>
  <c r="F5" i="50" l="1"/>
  <c r="H4" i="38"/>
  <c r="B7" i="49"/>
  <c r="F7" i="49" s="1"/>
  <c r="B8" i="49"/>
  <c r="D8" i="49" s="1"/>
  <c r="B9" i="49"/>
  <c r="D9" i="49" s="1"/>
  <c r="F6" i="49"/>
  <c r="E5" i="49"/>
  <c r="C5" i="49"/>
  <c r="B8" i="48"/>
  <c r="F8" i="48" s="1"/>
  <c r="F9" i="48"/>
  <c r="B9" i="48"/>
  <c r="D9" i="48" s="1"/>
  <c r="I4" i="38"/>
  <c r="B7" i="48"/>
  <c r="F7" i="48" s="1"/>
  <c r="B6" i="48"/>
  <c r="F6" i="48" s="1"/>
  <c r="E5" i="48"/>
  <c r="F5" i="48" s="1"/>
  <c r="C5" i="48"/>
  <c r="D5" i="48" s="1"/>
  <c r="B5" i="48"/>
  <c r="E5" i="47"/>
  <c r="C5" i="47"/>
  <c r="B9" i="47"/>
  <c r="D9" i="47"/>
  <c r="B7" i="47"/>
  <c r="F7" i="47"/>
  <c r="B8" i="47"/>
  <c r="F8" i="47" s="1"/>
  <c r="J4" i="38"/>
  <c r="D8" i="46"/>
  <c r="D9" i="46"/>
  <c r="B7" i="46"/>
  <c r="B8" i="46"/>
  <c r="F8" i="46" s="1"/>
  <c r="B9" i="46"/>
  <c r="F9" i="46" s="1"/>
  <c r="B6" i="46"/>
  <c r="B5" i="46" s="1"/>
  <c r="F5" i="46" s="1"/>
  <c r="E5" i="46"/>
  <c r="C5" i="46"/>
  <c r="D5" i="46" s="1"/>
  <c r="K4" i="38"/>
  <c r="L4" i="38"/>
  <c r="F8" i="45"/>
  <c r="D8" i="45"/>
  <c r="F7" i="45"/>
  <c r="D7" i="45"/>
  <c r="F6" i="45"/>
  <c r="D6" i="45"/>
  <c r="E5" i="45"/>
  <c r="F5" i="45" s="1"/>
  <c r="C5" i="45"/>
  <c r="D5" i="45" s="1"/>
  <c r="B5" i="45"/>
  <c r="E5" i="41"/>
  <c r="F5" i="41" s="1"/>
  <c r="C5" i="41"/>
  <c r="B5" i="41"/>
  <c r="D5" i="41" s="1"/>
  <c r="E5" i="40"/>
  <c r="F5" i="40" s="1"/>
  <c r="C5" i="40"/>
  <c r="D5" i="40" s="1"/>
  <c r="B5" i="40"/>
  <c r="M4" i="38"/>
  <c r="F8" i="40"/>
  <c r="D8" i="40"/>
  <c r="F6" i="40"/>
  <c r="D6" i="40"/>
  <c r="F7" i="40"/>
  <c r="D7" i="40"/>
  <c r="N4" i="38"/>
  <c r="B6" i="47"/>
  <c r="D6" i="47" s="1"/>
  <c r="F6" i="47"/>
  <c r="D5" i="47"/>
  <c r="D6" i="46"/>
  <c r="D7" i="46"/>
  <c r="D8" i="47"/>
  <c r="B5" i="47"/>
  <c r="F5" i="47"/>
  <c r="F7" i="46"/>
  <c r="F9" i="47"/>
  <c r="D7" i="47"/>
  <c r="D6" i="49"/>
  <c r="D8" i="48" l="1"/>
  <c r="F6" i="46"/>
  <c r="D6" i="48"/>
  <c r="D7" i="48"/>
  <c r="F8" i="49"/>
  <c r="D7" i="49"/>
  <c r="B5" i="49"/>
  <c r="D5" i="49" s="1"/>
  <c r="F9" i="49"/>
  <c r="F5" i="49" l="1"/>
</calcChain>
</file>

<file path=xl/sharedStrings.xml><?xml version="1.0" encoding="utf-8"?>
<sst xmlns="http://schemas.openxmlformats.org/spreadsheetml/2006/main" count="214" uniqueCount="51">
  <si>
    <t>資料來源:經濟部事業單位( Data Source : Ministry of Economic Institutions)</t>
    <phoneticPr fontId="1" type="noConversion"/>
  </si>
  <si>
    <t>辦理機關                              Organ</t>
    <phoneticPr fontId="1" type="noConversion"/>
  </si>
  <si>
    <t>總計                                    Total</t>
    <phoneticPr fontId="1" type="noConversion"/>
  </si>
  <si>
    <t>台灣電力公司
Taiwan Power Company</t>
    <phoneticPr fontId="1" type="noConversion"/>
  </si>
  <si>
    <t>台灣中油公司
Taiwan's Chinese Petroleum Corporation</t>
    <phoneticPr fontId="1" type="noConversion"/>
  </si>
  <si>
    <t>台灣糖業公司
Taiwan Sugar Corporation</t>
    <phoneticPr fontId="1" type="noConversion"/>
  </si>
  <si>
    <t>台灣自來水公司
Taiwan Water Corporation</t>
    <phoneticPr fontId="1" type="noConversion"/>
  </si>
  <si>
    <t>漢翔航空工業公司
Aerospace Industrial Development Corporation</t>
    <phoneticPr fontId="1" type="noConversion"/>
  </si>
  <si>
    <t>總計                    Total</t>
    <phoneticPr fontId="1" type="noConversion"/>
  </si>
  <si>
    <t>男性                 Male</t>
    <phoneticPr fontId="1" type="noConversion"/>
  </si>
  <si>
    <t>百分比                Percentage</t>
    <phoneticPr fontId="1" type="noConversion"/>
  </si>
  <si>
    <t>女性                        Female</t>
    <phoneticPr fontId="1" type="noConversion"/>
  </si>
  <si>
    <t xml:space="preserve">單位：人；% 
Unite : person;%
</t>
  </si>
  <si>
    <t>單位：人；% 
Unite : person;%</t>
  </si>
  <si>
    <t>公司民營化</t>
  </si>
  <si>
    <t>台灣電力公司
Taiwan Power Company</t>
    <phoneticPr fontId="1" type="noConversion"/>
  </si>
  <si>
    <t>台灣中油公司
CPC Corporation, Taiwan</t>
    <phoneticPr fontId="1" type="noConversion"/>
  </si>
  <si>
    <t>台灣糖業公司
Taiwan Sugar Corporation</t>
    <phoneticPr fontId="1" type="noConversion"/>
  </si>
  <si>
    <t>台灣自來水公司
Taiwan Water Corporation</t>
    <phoneticPr fontId="1" type="noConversion"/>
  </si>
  <si>
    <t>辦理機關                  Organ</t>
    <phoneticPr fontId="1" type="noConversion"/>
  </si>
  <si>
    <t>性別         Gender</t>
    <phoneticPr fontId="1" type="noConversion"/>
  </si>
  <si>
    <t>104年            2015</t>
    <phoneticPr fontId="1" type="noConversion"/>
  </si>
  <si>
    <t>103年            2014</t>
    <phoneticPr fontId="1" type="noConversion"/>
  </si>
  <si>
    <t>102年
2013</t>
    <phoneticPr fontId="1" type="noConversion"/>
  </si>
  <si>
    <t>101年
2012</t>
    <phoneticPr fontId="1" type="noConversion"/>
  </si>
  <si>
    <t>總計                           Total</t>
    <phoneticPr fontId="1" type="noConversion"/>
  </si>
  <si>
    <t>男性
Male</t>
    <phoneticPr fontId="1" type="noConversion"/>
  </si>
  <si>
    <t>女性
Female</t>
    <phoneticPr fontId="1" type="noConversion"/>
  </si>
  <si>
    <t>105年            2016</t>
    <phoneticPr fontId="1" type="noConversion"/>
  </si>
  <si>
    <t>106年            2017</t>
    <phoneticPr fontId="1" type="noConversion"/>
  </si>
  <si>
    <t>107年            2018</t>
    <phoneticPr fontId="1" type="noConversion"/>
  </si>
  <si>
    <t xml:space="preserve"> 民國107年（2018 year）</t>
    <phoneticPr fontId="1" type="noConversion"/>
  </si>
  <si>
    <t xml:space="preserve"> 民國106年(2017 year)</t>
    <phoneticPr fontId="1" type="noConversion"/>
  </si>
  <si>
    <t xml:space="preserve"> 民國105年(2016 year)</t>
    <phoneticPr fontId="1" type="noConversion"/>
  </si>
  <si>
    <t xml:space="preserve"> 民國104年（2015 year）</t>
    <phoneticPr fontId="1" type="noConversion"/>
  </si>
  <si>
    <t xml:space="preserve"> 民國103年( 2014 year)</t>
    <phoneticPr fontId="1" type="noConversion"/>
  </si>
  <si>
    <t xml:space="preserve"> 民國102年( 2013 year)</t>
    <phoneticPr fontId="1" type="noConversion"/>
  </si>
  <si>
    <t xml:space="preserve"> 民國101年 (2012 year)</t>
    <phoneticPr fontId="1" type="noConversion"/>
  </si>
  <si>
    <t xml:space="preserve">經濟部所屬國營事業機構新進人員人數及性別統計表
Economy Ministry State-owned utilities to new staff gender statistics          </t>
    <phoneticPr fontId="1" type="noConversion"/>
  </si>
  <si>
    <t xml:space="preserve">經濟部所屬國營事業機構新進人員人數及性別統計表
Economy Ministry State-owned utilities to new staff gender statistics          </t>
    <phoneticPr fontId="1" type="noConversion"/>
  </si>
  <si>
    <t xml:space="preserve">經濟部所屬國營事業機構新進人員人數及性別統計表
Economy Ministry State-owned utilities to new staff gender statistics          </t>
    <phoneticPr fontId="1" type="noConversion"/>
  </si>
  <si>
    <t xml:space="preserve"> 民國108年（2019 year）</t>
    <phoneticPr fontId="1" type="noConversion"/>
  </si>
  <si>
    <t>108年            2019</t>
    <phoneticPr fontId="1" type="noConversion"/>
  </si>
  <si>
    <t>109年            2020</t>
    <phoneticPr fontId="1" type="noConversion"/>
  </si>
  <si>
    <t xml:space="preserve"> 民國109年（2020 year）</t>
    <phoneticPr fontId="1" type="noConversion"/>
  </si>
  <si>
    <t xml:space="preserve"> 民國110年（2021 year）</t>
    <phoneticPr fontId="1" type="noConversion"/>
  </si>
  <si>
    <t>110年            2021</t>
    <phoneticPr fontId="1" type="noConversion"/>
  </si>
  <si>
    <t>111年            2022</t>
    <phoneticPr fontId="1" type="noConversion"/>
  </si>
  <si>
    <t xml:space="preserve"> 民國111年（2022 year）</t>
    <phoneticPr fontId="1" type="noConversion"/>
  </si>
  <si>
    <t xml:space="preserve"> 民國112年（2023 year）</t>
    <phoneticPr fontId="1" type="noConversion"/>
  </si>
  <si>
    <t>112年            2023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</si>
</sst>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76" formatCode="#,##0_ "/>
    <numFmt numFmtId="177" formatCode="0.00_ ;[Red]\-0.00\ "/>
    <numFmt numFmtId="178" formatCode="0.0_ ;[Red]\-0.0\ "/>
    <numFmt numFmtId="180" formatCode="_-* #,##0_-;\-* #,##0_-;_-* &quot;-&quot;??_-;_-@_-"/>
  </numFmts>
  <fonts count="20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4"/>
      <name val="微軟正黑體"/>
      <family val="2"/>
      <charset val="136"/>
    </font>
    <font>
      <sz val="12"/>
      <color indexed="8"/>
      <name val="微軟正黑體"/>
      <family val="2"/>
      <charset val="136"/>
    </font>
    <font>
      <sz val="13"/>
      <color indexed="8"/>
      <name val="微軟正黑體"/>
      <family val="2"/>
      <charset val="136"/>
    </font>
    <font>
      <b/>
      <sz val="14"/>
      <color indexed="8"/>
      <name val="微軟正黑體"/>
      <family val="2"/>
      <charset val="136"/>
    </font>
    <font>
      <sz val="12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2"/>
      <color indexed="8"/>
      <name val="微軟正黑體"/>
      <family val="2"/>
      <charset val="136"/>
    </font>
    <font>
      <b/>
      <sz val="13"/>
      <color indexed="8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4"/>
      <color rgb="FFC00000"/>
      <name val="微軟正黑體"/>
      <family val="2"/>
      <charset val="136"/>
    </font>
    <font>
      <b/>
      <sz val="14"/>
      <color theme="5" tint="-0.249977111117893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2"/>
      <color theme="5" tint="-0.249977111117893"/>
      <name val="標楷體"/>
      <family val="4"/>
      <charset val="136"/>
    </font>
    <font>
      <b/>
      <sz val="12"/>
      <color theme="1"/>
      <name val="微軟正黑體"/>
      <family val="2"/>
      <charset val="136"/>
    </font>
    <font>
      <b/>
      <sz val="18"/>
      <color indexed="8"/>
      <name val="微軟正黑體"/>
      <family val="2"/>
      <charset val="136"/>
    </font>
    <font>
      <b/>
      <sz val="18"/>
      <name val="微軟正黑體"/>
      <family val="2"/>
      <charset val="136"/>
    </font>
    <font>
      <b/>
      <sz val="18"/>
      <color theme="1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>
      <alignment vertical="center"/>
    </xf>
  </cellStyleXfs>
  <cellXfs count="108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right" vertical="center" wrapText="1"/>
    </xf>
    <xf numFmtId="177" fontId="4" fillId="0" borderId="1" xfId="0" applyNumberFormat="1" applyFont="1" applyBorder="1" applyAlignment="1">
      <alignment horizontal="right" vertical="center" wrapText="1"/>
    </xf>
    <xf numFmtId="0" fontId="4" fillId="0" borderId="1" xfId="1" applyFont="1" applyBorder="1" applyAlignment="1">
      <alignment horizontal="right" vertical="center" wrapText="1"/>
    </xf>
    <xf numFmtId="176" fontId="12" fillId="0" borderId="1" xfId="0" applyNumberFormat="1" applyFont="1" applyBorder="1" applyAlignment="1">
      <alignment horizontal="right" vertical="center" wrapText="1"/>
    </xf>
    <xf numFmtId="177" fontId="12" fillId="0" borderId="1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178" fontId="12" fillId="0" borderId="1" xfId="0" applyNumberFormat="1" applyFont="1" applyBorder="1" applyAlignment="1">
      <alignment horizontal="right" vertical="center" wrapText="1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2" xfId="0" applyFont="1" applyFill="1" applyBorder="1" applyAlignment="1">
      <alignment horizontal="right" vertical="center" wrapText="1"/>
    </xf>
    <xf numFmtId="177" fontId="4" fillId="0" borderId="2" xfId="0" applyNumberFormat="1" applyFont="1" applyBorder="1" applyAlignment="1">
      <alignment horizontal="right" vertical="center" wrapText="1"/>
    </xf>
    <xf numFmtId="176" fontId="12" fillId="0" borderId="1" xfId="0" applyNumberFormat="1" applyFont="1" applyBorder="1" applyAlignment="1">
      <alignment horizontal="right" vertical="center" wrapText="1"/>
    </xf>
    <xf numFmtId="177" fontId="12" fillId="0" borderId="1" xfId="0" applyNumberFormat="1" applyFont="1" applyBorder="1" applyAlignment="1">
      <alignment horizontal="right" vertical="center" wrapText="1"/>
    </xf>
    <xf numFmtId="3" fontId="4" fillId="0" borderId="1" xfId="1" applyNumberFormat="1" applyFont="1" applyBorder="1" applyAlignment="1">
      <alignment horizontal="right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7" fontId="12" fillId="0" borderId="3" xfId="0" applyNumberFormat="1" applyFont="1" applyBorder="1" applyAlignment="1">
      <alignment horizontal="right" vertical="center" wrapText="1"/>
    </xf>
    <xf numFmtId="177" fontId="4" fillId="0" borderId="3" xfId="0" applyNumberFormat="1" applyFont="1" applyBorder="1" applyAlignment="1">
      <alignment horizontal="right" vertical="center" wrapText="1"/>
    </xf>
    <xf numFmtId="177" fontId="4" fillId="0" borderId="4" xfId="0" applyNumberFormat="1" applyFont="1" applyBorder="1" applyAlignment="1">
      <alignment horizontal="right" vertical="center" wrapText="1"/>
    </xf>
    <xf numFmtId="0" fontId="1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176" fontId="4" fillId="0" borderId="1" xfId="1" applyNumberFormat="1" applyFont="1" applyBorder="1" applyAlignment="1">
      <alignment horizontal="right" vertical="center" wrapText="1"/>
    </xf>
    <xf numFmtId="3" fontId="4" fillId="0" borderId="2" xfId="1" applyNumberFormat="1" applyFont="1" applyBorder="1" applyAlignment="1">
      <alignment horizontal="right" vertical="center" wrapText="1"/>
    </xf>
    <xf numFmtId="3" fontId="3" fillId="0" borderId="0" xfId="0" applyNumberFormat="1" applyFont="1"/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176" fontId="15" fillId="0" borderId="1" xfId="0" applyNumberFormat="1" applyFont="1" applyBorder="1" applyAlignment="1">
      <alignment horizontal="center" vertical="center" wrapText="1"/>
    </xf>
    <xf numFmtId="176" fontId="15" fillId="0" borderId="3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top" wrapText="1"/>
    </xf>
    <xf numFmtId="0" fontId="7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2" borderId="1" xfId="1" applyNumberFormat="1" applyFont="1" applyFill="1" applyBorder="1" applyAlignment="1">
      <alignment horizontal="right" vertical="center" wrapText="1"/>
    </xf>
    <xf numFmtId="3" fontId="4" fillId="2" borderId="1" xfId="1" applyNumberFormat="1" applyFont="1" applyFill="1" applyBorder="1" applyAlignment="1">
      <alignment horizontal="right" vertical="center" wrapText="1"/>
    </xf>
    <xf numFmtId="176" fontId="15" fillId="0" borderId="1" xfId="0" applyNumberFormat="1" applyFont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right" vertical="center" wrapText="1"/>
    </xf>
    <xf numFmtId="0" fontId="4" fillId="2" borderId="1" xfId="1" applyFont="1" applyFill="1" applyBorder="1" applyAlignment="1">
      <alignment horizontal="right" vertical="center" wrapText="1"/>
    </xf>
    <xf numFmtId="177" fontId="4" fillId="2" borderId="3" xfId="0" applyNumberFormat="1" applyFont="1" applyFill="1" applyBorder="1" applyAlignment="1">
      <alignment horizontal="right" vertical="center" wrapText="1"/>
    </xf>
    <xf numFmtId="3" fontId="4" fillId="2" borderId="2" xfId="1" applyNumberFormat="1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176" fontId="4" fillId="2" borderId="1" xfId="1" applyNumberFormat="1" applyFont="1" applyFill="1" applyBorder="1" applyAlignment="1">
      <alignment horizontal="right" vertical="center" wrapText="1"/>
    </xf>
    <xf numFmtId="3" fontId="4" fillId="2" borderId="1" xfId="1" applyNumberFormat="1" applyFont="1" applyFill="1" applyBorder="1" applyAlignment="1">
      <alignment horizontal="right" vertical="center" wrapText="1"/>
    </xf>
    <xf numFmtId="177" fontId="4" fillId="2" borderId="1" xfId="0" applyNumberFormat="1" applyFont="1" applyFill="1" applyBorder="1" applyAlignment="1">
      <alignment horizontal="right" vertical="center" wrapText="1"/>
    </xf>
    <xf numFmtId="0" fontId="4" fillId="2" borderId="1" xfId="1" applyFont="1" applyFill="1" applyBorder="1" applyAlignment="1">
      <alignment horizontal="right" vertical="center" wrapText="1"/>
    </xf>
    <xf numFmtId="177" fontId="4" fillId="2" borderId="3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3" fontId="4" fillId="2" borderId="1" xfId="1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3" fontId="4" fillId="3" borderId="1" xfId="1" applyNumberFormat="1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3" fontId="4" fillId="2" borderId="2" xfId="1" applyNumberFormat="1" applyFont="1" applyFill="1" applyBorder="1" applyAlignment="1">
      <alignment horizontal="right" vertical="center" wrapText="1"/>
    </xf>
    <xf numFmtId="177" fontId="4" fillId="2" borderId="2" xfId="0" applyNumberFormat="1" applyFont="1" applyFill="1" applyBorder="1" applyAlignment="1">
      <alignment horizontal="right" vertical="center" wrapText="1"/>
    </xf>
    <xf numFmtId="177" fontId="4" fillId="2" borderId="4" xfId="0" applyNumberFormat="1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176" fontId="12" fillId="0" borderId="2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176" fontId="4" fillId="0" borderId="1" xfId="1" applyNumberFormat="1" applyFont="1" applyFill="1" applyBorder="1" applyAlignment="1">
      <alignment horizontal="right" vertical="center" wrapText="1"/>
    </xf>
    <xf numFmtId="177" fontId="4" fillId="0" borderId="1" xfId="0" applyNumberFormat="1" applyFont="1" applyFill="1" applyBorder="1" applyAlignment="1">
      <alignment horizontal="right" vertical="center" wrapText="1"/>
    </xf>
    <xf numFmtId="0" fontId="4" fillId="0" borderId="1" xfId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177" fontId="4" fillId="0" borderId="2" xfId="0" applyNumberFormat="1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176" fontId="12" fillId="0" borderId="11" xfId="0" applyNumberFormat="1" applyFont="1" applyBorder="1" applyAlignment="1">
      <alignment horizontal="right" vertical="center" wrapText="1"/>
    </xf>
    <xf numFmtId="0" fontId="7" fillId="0" borderId="11" xfId="0" applyFont="1" applyFill="1" applyBorder="1" applyAlignment="1">
      <alignment horizontal="right" vertical="center" wrapText="1"/>
    </xf>
    <xf numFmtId="177" fontId="4" fillId="2" borderId="11" xfId="0" applyNumberFormat="1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80" fontId="7" fillId="0" borderId="11" xfId="2" applyNumberFormat="1" applyFont="1" applyFill="1" applyBorder="1" applyAlignment="1">
      <alignment horizontal="right" vertical="center" wrapText="1"/>
    </xf>
    <xf numFmtId="180" fontId="7" fillId="0" borderId="1" xfId="2" applyNumberFormat="1" applyFont="1" applyBorder="1" applyAlignment="1">
      <alignment horizontal="center" vertical="center" wrapText="1"/>
    </xf>
    <xf numFmtId="180" fontId="7" fillId="0" borderId="2" xfId="2" applyNumberFormat="1" applyFont="1" applyBorder="1" applyAlignment="1">
      <alignment horizontal="center" vertical="center" wrapText="1"/>
    </xf>
  </cellXfs>
  <cellStyles count="3">
    <cellStyle name="一般" xfId="0" builtinId="0"/>
    <cellStyle name="一般 4" xfId="1" xr:uid="{00000000-0005-0000-0000-000001000000}"/>
    <cellStyle name="千分位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3"/>
  <sheetViews>
    <sheetView tabSelected="1" topLeftCell="A2" zoomScale="85" zoomScaleNormal="85" workbookViewId="0">
      <selection activeCell="A13" sqref="A13:N13"/>
    </sheetView>
  </sheetViews>
  <sheetFormatPr defaultColWidth="8.88671875" defaultRowHeight="15.6" x14ac:dyDescent="0.3"/>
  <cols>
    <col min="1" max="1" width="30.109375" style="12" customWidth="1"/>
    <col min="2" max="14" width="19.88671875" style="12" customWidth="1"/>
    <col min="15" max="16384" width="8.88671875" style="12"/>
  </cols>
  <sheetData>
    <row r="1" spans="1:14" ht="90.6" customHeight="1" x14ac:dyDescent="0.3">
      <c r="A1" s="87" t="s">
        <v>40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 ht="33" customHeight="1" thickBot="1" x14ac:dyDescent="0.3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43" t="s">
        <v>12</v>
      </c>
    </row>
    <row r="3" spans="1:14" ht="45" customHeight="1" x14ac:dyDescent="0.3">
      <c r="A3" s="39" t="s">
        <v>19</v>
      </c>
      <c r="B3" s="88" t="s">
        <v>20</v>
      </c>
      <c r="C3" s="37" t="s">
        <v>50</v>
      </c>
      <c r="D3" s="37" t="s">
        <v>47</v>
      </c>
      <c r="E3" s="37" t="s">
        <v>46</v>
      </c>
      <c r="F3" s="37" t="s">
        <v>43</v>
      </c>
      <c r="G3" s="37" t="s">
        <v>42</v>
      </c>
      <c r="H3" s="37" t="s">
        <v>30</v>
      </c>
      <c r="I3" s="37" t="s">
        <v>29</v>
      </c>
      <c r="J3" s="37" t="s">
        <v>28</v>
      </c>
      <c r="K3" s="37" t="s">
        <v>21</v>
      </c>
      <c r="L3" s="37" t="s">
        <v>22</v>
      </c>
      <c r="M3" s="37" t="s">
        <v>23</v>
      </c>
      <c r="N3" s="38" t="s">
        <v>24</v>
      </c>
    </row>
    <row r="4" spans="1:14" ht="36" customHeight="1" x14ac:dyDescent="0.3">
      <c r="A4" s="40" t="s">
        <v>25</v>
      </c>
      <c r="B4" s="89"/>
      <c r="C4" s="49">
        <f>'112'!B5</f>
        <v>3320</v>
      </c>
      <c r="D4" s="49">
        <f>'111'!B5</f>
        <v>3378</v>
      </c>
      <c r="E4" s="49">
        <f>'110'!B5</f>
        <v>3228</v>
      </c>
      <c r="F4" s="49">
        <f>'109'!B5</f>
        <v>3820</v>
      </c>
      <c r="G4" s="49">
        <f>SUM(G5:G12)</f>
        <v>4041</v>
      </c>
      <c r="H4" s="49">
        <f>SUM(H5:H12)</f>
        <v>4269</v>
      </c>
      <c r="I4" s="49">
        <f t="shared" ref="I4:N4" si="0">SUM(I5:I12)</f>
        <v>2764</v>
      </c>
      <c r="J4" s="41">
        <f t="shared" si="0"/>
        <v>2942</v>
      </c>
      <c r="K4" s="41">
        <f t="shared" si="0"/>
        <v>2683</v>
      </c>
      <c r="L4" s="41">
        <f t="shared" si="0"/>
        <v>2106</v>
      </c>
      <c r="M4" s="41">
        <f t="shared" si="0"/>
        <v>892</v>
      </c>
      <c r="N4" s="42">
        <f t="shared" si="0"/>
        <v>1190</v>
      </c>
    </row>
    <row r="5" spans="1:14" ht="35.4" customHeight="1" x14ac:dyDescent="0.3">
      <c r="A5" s="90" t="s">
        <v>15</v>
      </c>
      <c r="B5" s="14" t="s">
        <v>26</v>
      </c>
      <c r="C5" s="106">
        <f>'112'!C6</f>
        <v>1097</v>
      </c>
      <c r="D5" s="14">
        <f>'111'!C6</f>
        <v>1342</v>
      </c>
      <c r="E5" s="14">
        <f>'110'!C6</f>
        <v>1477</v>
      </c>
      <c r="F5" s="14">
        <f>'109'!C6</f>
        <v>1653</v>
      </c>
      <c r="G5" s="14">
        <v>1918</v>
      </c>
      <c r="H5" s="14">
        <v>1223</v>
      </c>
      <c r="I5" s="26">
        <v>1139</v>
      </c>
      <c r="J5" s="26">
        <v>1209</v>
      </c>
      <c r="K5" s="26">
        <v>1192</v>
      </c>
      <c r="L5" s="14">
        <v>879</v>
      </c>
      <c r="M5" s="15">
        <v>381</v>
      </c>
      <c r="N5" s="44">
        <v>556</v>
      </c>
    </row>
    <row r="6" spans="1:14" ht="35.4" customHeight="1" x14ac:dyDescent="0.3">
      <c r="A6" s="90"/>
      <c r="B6" s="14" t="s">
        <v>27</v>
      </c>
      <c r="C6" s="106">
        <f>'112'!E6</f>
        <v>381</v>
      </c>
      <c r="D6" s="14">
        <f>'111'!E6</f>
        <v>335</v>
      </c>
      <c r="E6" s="14">
        <f>'110'!E6</f>
        <v>402</v>
      </c>
      <c r="F6" s="14">
        <f>'109'!E6</f>
        <v>441</v>
      </c>
      <c r="G6" s="14">
        <v>374</v>
      </c>
      <c r="H6" s="14">
        <v>379</v>
      </c>
      <c r="I6" s="14">
        <v>273</v>
      </c>
      <c r="J6" s="14">
        <v>257</v>
      </c>
      <c r="K6" s="14">
        <v>277</v>
      </c>
      <c r="L6" s="14">
        <v>209</v>
      </c>
      <c r="M6" s="16">
        <v>44</v>
      </c>
      <c r="N6" s="45">
        <v>169</v>
      </c>
    </row>
    <row r="7" spans="1:14" ht="35.4" customHeight="1" x14ac:dyDescent="0.3">
      <c r="A7" s="90" t="s">
        <v>16</v>
      </c>
      <c r="B7" s="14" t="s">
        <v>26</v>
      </c>
      <c r="C7" s="106">
        <f>'112'!C7</f>
        <v>1097</v>
      </c>
      <c r="D7" s="14">
        <f>'111'!C7</f>
        <v>888</v>
      </c>
      <c r="E7" s="14">
        <f>'110'!C7</f>
        <v>921</v>
      </c>
      <c r="F7" s="14">
        <f>'109'!C7</f>
        <v>960</v>
      </c>
      <c r="G7" s="14">
        <v>805</v>
      </c>
      <c r="H7" s="14">
        <v>1358</v>
      </c>
      <c r="I7" s="14">
        <v>811</v>
      </c>
      <c r="J7" s="14">
        <v>813</v>
      </c>
      <c r="K7" s="14">
        <v>638</v>
      </c>
      <c r="L7" s="14">
        <v>490</v>
      </c>
      <c r="M7" s="15">
        <v>163</v>
      </c>
      <c r="N7" s="44">
        <v>138</v>
      </c>
    </row>
    <row r="8" spans="1:14" ht="35.4" customHeight="1" x14ac:dyDescent="0.3">
      <c r="A8" s="90"/>
      <c r="B8" s="14" t="s">
        <v>27</v>
      </c>
      <c r="C8" s="106">
        <f>'112'!E7</f>
        <v>178</v>
      </c>
      <c r="D8" s="14">
        <f>'111'!E7</f>
        <v>162</v>
      </c>
      <c r="E8" s="14">
        <f>'110'!E7</f>
        <v>179</v>
      </c>
      <c r="F8" s="14">
        <f>'109'!E7</f>
        <v>254</v>
      </c>
      <c r="G8" s="14">
        <v>167</v>
      </c>
      <c r="H8" s="14">
        <v>270</v>
      </c>
      <c r="I8" s="14">
        <v>165</v>
      </c>
      <c r="J8" s="14">
        <v>162</v>
      </c>
      <c r="K8" s="14">
        <v>131</v>
      </c>
      <c r="L8" s="14">
        <v>130</v>
      </c>
      <c r="M8" s="16">
        <v>76</v>
      </c>
      <c r="N8" s="45">
        <v>50</v>
      </c>
    </row>
    <row r="9" spans="1:14" ht="35.4" customHeight="1" x14ac:dyDescent="0.3">
      <c r="A9" s="90" t="s">
        <v>17</v>
      </c>
      <c r="B9" s="14" t="s">
        <v>26</v>
      </c>
      <c r="C9" s="106">
        <f>'112'!C8</f>
        <v>117</v>
      </c>
      <c r="D9" s="14">
        <f>'111'!C8</f>
        <v>78</v>
      </c>
      <c r="E9" s="14">
        <f>'110'!C8</f>
        <v>68</v>
      </c>
      <c r="F9" s="14">
        <f>'109'!C8</f>
        <v>126</v>
      </c>
      <c r="G9" s="14">
        <v>174</v>
      </c>
      <c r="H9" s="14">
        <v>163</v>
      </c>
      <c r="I9" s="14">
        <v>138</v>
      </c>
      <c r="J9" s="14">
        <v>69</v>
      </c>
      <c r="K9" s="14">
        <v>46</v>
      </c>
      <c r="L9" s="14">
        <v>24</v>
      </c>
      <c r="M9" s="15">
        <v>29</v>
      </c>
      <c r="N9" s="44">
        <v>15</v>
      </c>
    </row>
    <row r="10" spans="1:14" ht="35.4" customHeight="1" x14ac:dyDescent="0.3">
      <c r="A10" s="90"/>
      <c r="B10" s="14" t="s">
        <v>27</v>
      </c>
      <c r="C10" s="106">
        <f>'112'!E8</f>
        <v>48</v>
      </c>
      <c r="D10" s="14">
        <f>'111'!E8</f>
        <v>55</v>
      </c>
      <c r="E10" s="14">
        <f>'110'!E8</f>
        <v>39</v>
      </c>
      <c r="F10" s="14">
        <f>'109'!E8</f>
        <v>39</v>
      </c>
      <c r="G10" s="14">
        <v>106</v>
      </c>
      <c r="H10" s="14">
        <v>100</v>
      </c>
      <c r="I10" s="14">
        <v>57</v>
      </c>
      <c r="J10" s="14">
        <v>20</v>
      </c>
      <c r="K10" s="14">
        <v>18</v>
      </c>
      <c r="L10" s="14">
        <v>21</v>
      </c>
      <c r="M10" s="16">
        <v>8</v>
      </c>
      <c r="N10" s="45">
        <v>12</v>
      </c>
    </row>
    <row r="11" spans="1:14" ht="35.4" customHeight="1" x14ac:dyDescent="0.3">
      <c r="A11" s="90" t="s">
        <v>18</v>
      </c>
      <c r="B11" s="14" t="s">
        <v>26</v>
      </c>
      <c r="C11" s="106">
        <f>'112'!C9</f>
        <v>252</v>
      </c>
      <c r="D11" s="14">
        <f>'111'!C9</f>
        <v>364</v>
      </c>
      <c r="E11" s="14">
        <f>'110'!C9</f>
        <v>104</v>
      </c>
      <c r="F11" s="14">
        <f>'109'!C9</f>
        <v>265</v>
      </c>
      <c r="G11" s="14">
        <v>357</v>
      </c>
      <c r="H11" s="14">
        <v>659</v>
      </c>
      <c r="I11" s="14">
        <v>123</v>
      </c>
      <c r="J11" s="14">
        <v>296</v>
      </c>
      <c r="K11" s="14">
        <v>293</v>
      </c>
      <c r="L11" s="14">
        <v>256</v>
      </c>
      <c r="M11" s="15">
        <v>152</v>
      </c>
      <c r="N11" s="44">
        <v>180</v>
      </c>
    </row>
    <row r="12" spans="1:14" ht="35.4" customHeight="1" thickBot="1" x14ac:dyDescent="0.35">
      <c r="A12" s="91"/>
      <c r="B12" s="17" t="s">
        <v>27</v>
      </c>
      <c r="C12" s="107">
        <f>'112'!E9</f>
        <v>150</v>
      </c>
      <c r="D12" s="17">
        <f>'111'!E9</f>
        <v>154</v>
      </c>
      <c r="E12" s="17">
        <f>'110'!E9</f>
        <v>38</v>
      </c>
      <c r="F12" s="17">
        <f>'109'!E9</f>
        <v>82</v>
      </c>
      <c r="G12" s="17">
        <v>140</v>
      </c>
      <c r="H12" s="17">
        <v>117</v>
      </c>
      <c r="I12" s="17">
        <v>58</v>
      </c>
      <c r="J12" s="17">
        <v>116</v>
      </c>
      <c r="K12" s="17">
        <v>88</v>
      </c>
      <c r="L12" s="17">
        <v>97</v>
      </c>
      <c r="M12" s="18">
        <v>39</v>
      </c>
      <c r="N12" s="46">
        <v>70</v>
      </c>
    </row>
    <row r="13" spans="1:14" ht="43.95" customHeight="1" x14ac:dyDescent="0.3">
      <c r="A13" s="86" t="s">
        <v>0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</row>
  </sheetData>
  <mergeCells count="7">
    <mergeCell ref="A13:N13"/>
    <mergeCell ref="A1:N1"/>
    <mergeCell ref="B3:B4"/>
    <mergeCell ref="A5:A6"/>
    <mergeCell ref="A7:A8"/>
    <mergeCell ref="A9:A10"/>
    <mergeCell ref="A11:A12"/>
  </mergeCells>
  <phoneticPr fontId="1" type="noConversion"/>
  <pageMargins left="0.7" right="0.7" top="0.75" bottom="0.75" header="0.3" footer="0.3"/>
  <pageSetup paperSize="9" scale="8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0"/>
  <sheetViews>
    <sheetView workbookViewId="0">
      <selection activeCell="C11" sqref="C11"/>
    </sheetView>
  </sheetViews>
  <sheetFormatPr defaultColWidth="8.77734375" defaultRowHeight="37.5" customHeight="1" x14ac:dyDescent="0.35"/>
  <cols>
    <col min="1" max="1" width="28.88671875" style="1" customWidth="1"/>
    <col min="2" max="5" width="18.77734375" style="1" customWidth="1"/>
    <col min="6" max="6" width="19.88671875" style="1" customWidth="1"/>
    <col min="7" max="16384" width="8.77734375" style="1"/>
  </cols>
  <sheetData>
    <row r="1" spans="1:9" ht="61.5" customHeight="1" x14ac:dyDescent="0.35">
      <c r="A1" s="92" t="s">
        <v>38</v>
      </c>
      <c r="B1" s="93"/>
      <c r="C1" s="93"/>
      <c r="D1" s="93"/>
      <c r="E1" s="93"/>
      <c r="F1" s="94"/>
    </row>
    <row r="2" spans="1:9" ht="42.75" customHeight="1" thickBot="1" x14ac:dyDescent="0.4">
      <c r="A2" s="95" t="s">
        <v>34</v>
      </c>
      <c r="B2" s="95"/>
      <c r="C2" s="95"/>
      <c r="D2" s="95"/>
      <c r="E2" s="96"/>
      <c r="F2" s="10" t="s">
        <v>13</v>
      </c>
    </row>
    <row r="3" spans="1:9" ht="21.9" customHeight="1" x14ac:dyDescent="0.35">
      <c r="A3" s="97" t="s">
        <v>1</v>
      </c>
      <c r="B3" s="99" t="s">
        <v>8</v>
      </c>
      <c r="C3" s="99" t="s">
        <v>9</v>
      </c>
      <c r="D3" s="101" t="s">
        <v>10</v>
      </c>
      <c r="E3" s="99" t="s">
        <v>11</v>
      </c>
      <c r="F3" s="102" t="s">
        <v>10</v>
      </c>
    </row>
    <row r="4" spans="1:9" ht="21.9" customHeight="1" x14ac:dyDescent="0.35">
      <c r="A4" s="98"/>
      <c r="B4" s="100"/>
      <c r="C4" s="100"/>
      <c r="D4" s="100"/>
      <c r="E4" s="100"/>
      <c r="F4" s="103"/>
    </row>
    <row r="5" spans="1:9" ht="45" customHeight="1" x14ac:dyDescent="0.35">
      <c r="A5" s="30" t="s">
        <v>2</v>
      </c>
      <c r="B5" s="23">
        <f>SUM(B6:B9)</f>
        <v>2683</v>
      </c>
      <c r="C5" s="23">
        <f>SUM(C6:C9)</f>
        <v>2169</v>
      </c>
      <c r="D5" s="24">
        <f>C5/B5*100</f>
        <v>80.842340663436445</v>
      </c>
      <c r="E5" s="23">
        <f>SUM(E6:E9)</f>
        <v>514</v>
      </c>
      <c r="F5" s="27">
        <f>E5/B5*100</f>
        <v>19.157659336563547</v>
      </c>
    </row>
    <row r="6" spans="1:9" ht="45" customHeight="1" x14ac:dyDescent="0.35">
      <c r="A6" s="31" t="s">
        <v>3</v>
      </c>
      <c r="B6" s="25">
        <f>SUM(C6,E6)</f>
        <v>1469</v>
      </c>
      <c r="C6" s="34">
        <v>1192</v>
      </c>
      <c r="D6" s="3">
        <f>C6/B6*100</f>
        <v>81.143635125936015</v>
      </c>
      <c r="E6" s="4">
        <v>277</v>
      </c>
      <c r="F6" s="28">
        <f>E6/B6*100</f>
        <v>18.856364874063988</v>
      </c>
      <c r="I6" s="36"/>
    </row>
    <row r="7" spans="1:9" ht="51" customHeight="1" x14ac:dyDescent="0.35">
      <c r="A7" s="32" t="s">
        <v>4</v>
      </c>
      <c r="B7" s="25">
        <f>SUM(C7,E7)</f>
        <v>769</v>
      </c>
      <c r="C7" s="2">
        <v>638</v>
      </c>
      <c r="D7" s="3">
        <f>C7/B7*100</f>
        <v>82.964889466840049</v>
      </c>
      <c r="E7" s="2">
        <v>131</v>
      </c>
      <c r="F7" s="28">
        <f>E7/B7*100</f>
        <v>17.035110533159948</v>
      </c>
    </row>
    <row r="8" spans="1:9" ht="45" customHeight="1" x14ac:dyDescent="0.35">
      <c r="A8" s="32" t="s">
        <v>5</v>
      </c>
      <c r="B8" s="25">
        <f>SUM(C8,E8)</f>
        <v>64</v>
      </c>
      <c r="C8" s="2">
        <v>46</v>
      </c>
      <c r="D8" s="3">
        <f>C8/B8*100</f>
        <v>71.875</v>
      </c>
      <c r="E8" s="2">
        <v>18</v>
      </c>
      <c r="F8" s="28">
        <f>E8/B8*100</f>
        <v>28.125</v>
      </c>
    </row>
    <row r="9" spans="1:9" ht="45" customHeight="1" thickBot="1" x14ac:dyDescent="0.4">
      <c r="A9" s="33" t="s">
        <v>6</v>
      </c>
      <c r="B9" s="35">
        <f>SUM(C9,E9)</f>
        <v>381</v>
      </c>
      <c r="C9" s="20">
        <v>293</v>
      </c>
      <c r="D9" s="22">
        <f>C9/B9*100</f>
        <v>76.902887139107605</v>
      </c>
      <c r="E9" s="20">
        <v>88</v>
      </c>
      <c r="F9" s="29">
        <f>E9/B9*100</f>
        <v>23.097112860892388</v>
      </c>
    </row>
    <row r="10" spans="1:9" ht="37.5" customHeight="1" x14ac:dyDescent="0.35">
      <c r="A10" s="86" t="s">
        <v>0</v>
      </c>
      <c r="B10" s="86"/>
      <c r="C10" s="86"/>
      <c r="D10" s="86"/>
      <c r="E10" s="86"/>
      <c r="F10" s="86"/>
    </row>
  </sheetData>
  <mergeCells count="9">
    <mergeCell ref="A10:F10"/>
    <mergeCell ref="A1:F1"/>
    <mergeCell ref="A2:E2"/>
    <mergeCell ref="A3:A4"/>
    <mergeCell ref="B3:B4"/>
    <mergeCell ref="C3:C4"/>
    <mergeCell ref="D3:D4"/>
    <mergeCell ref="E3:E4"/>
    <mergeCell ref="F3:F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1"/>
  <sheetViews>
    <sheetView workbookViewId="0">
      <selection sqref="A1:F1"/>
    </sheetView>
  </sheetViews>
  <sheetFormatPr defaultColWidth="8.77734375" defaultRowHeight="37.5" customHeight="1" x14ac:dyDescent="0.35"/>
  <cols>
    <col min="1" max="1" width="28.88671875" style="1" customWidth="1"/>
    <col min="2" max="5" width="18.77734375" style="1" customWidth="1"/>
    <col min="6" max="6" width="19.88671875" style="1" customWidth="1"/>
    <col min="7" max="16384" width="8.77734375" style="1"/>
  </cols>
  <sheetData>
    <row r="1" spans="1:6" ht="61.5" customHeight="1" x14ac:dyDescent="0.35">
      <c r="A1" s="92" t="s">
        <v>38</v>
      </c>
      <c r="B1" s="93"/>
      <c r="C1" s="93"/>
      <c r="D1" s="93"/>
      <c r="E1" s="93"/>
      <c r="F1" s="94"/>
    </row>
    <row r="2" spans="1:6" ht="42.75" customHeight="1" thickBot="1" x14ac:dyDescent="0.4">
      <c r="A2" s="95" t="s">
        <v>35</v>
      </c>
      <c r="B2" s="95"/>
      <c r="C2" s="95"/>
      <c r="D2" s="95"/>
      <c r="E2" s="96"/>
      <c r="F2" s="10" t="s">
        <v>13</v>
      </c>
    </row>
    <row r="3" spans="1:6" ht="21.9" customHeight="1" x14ac:dyDescent="0.35">
      <c r="A3" s="99" t="s">
        <v>1</v>
      </c>
      <c r="B3" s="99" t="s">
        <v>8</v>
      </c>
      <c r="C3" s="99" t="s">
        <v>9</v>
      </c>
      <c r="D3" s="101" t="s">
        <v>10</v>
      </c>
      <c r="E3" s="99" t="s">
        <v>11</v>
      </c>
      <c r="F3" s="101" t="s">
        <v>10</v>
      </c>
    </row>
    <row r="4" spans="1:6" ht="21.9" customHeight="1" x14ac:dyDescent="0.35">
      <c r="A4" s="104"/>
      <c r="B4" s="100"/>
      <c r="C4" s="100"/>
      <c r="D4" s="100"/>
      <c r="E4" s="100"/>
      <c r="F4" s="100"/>
    </row>
    <row r="5" spans="1:6" ht="45" customHeight="1" x14ac:dyDescent="0.35">
      <c r="A5" s="7" t="s">
        <v>2</v>
      </c>
      <c r="B5" s="23">
        <f>SUM(B6:B10)</f>
        <v>2106</v>
      </c>
      <c r="C5" s="23">
        <f>SUM(C6:C10)</f>
        <v>1649</v>
      </c>
      <c r="D5" s="24">
        <f>C5/B5*100</f>
        <v>78.300094966761634</v>
      </c>
      <c r="E5" s="23">
        <f>SUM(E6:E10)</f>
        <v>167</v>
      </c>
      <c r="F5" s="24">
        <f>E5/B5*100</f>
        <v>7.9297245963912637</v>
      </c>
    </row>
    <row r="6" spans="1:6" ht="45" customHeight="1" x14ac:dyDescent="0.35">
      <c r="A6" s="8" t="s">
        <v>3</v>
      </c>
      <c r="B6" s="25">
        <v>1088</v>
      </c>
      <c r="C6" s="4">
        <v>879</v>
      </c>
      <c r="D6" s="3">
        <f>SUM(C6/B6)*100</f>
        <v>80.79044117647058</v>
      </c>
      <c r="E6" s="4">
        <v>44</v>
      </c>
      <c r="F6" s="3">
        <f>SUM(E6/B6)*100</f>
        <v>4.0441176470588234</v>
      </c>
    </row>
    <row r="7" spans="1:6" ht="51" customHeight="1" x14ac:dyDescent="0.35">
      <c r="A7" s="9" t="s">
        <v>4</v>
      </c>
      <c r="B7" s="2">
        <v>620</v>
      </c>
      <c r="C7" s="2">
        <v>490</v>
      </c>
      <c r="D7" s="3">
        <f>SUM(C7/B7)*100</f>
        <v>79.032258064516128</v>
      </c>
      <c r="E7" s="2">
        <v>76</v>
      </c>
      <c r="F7" s="3">
        <f>SUM(E7/B7)*100</f>
        <v>12.258064516129032</v>
      </c>
    </row>
    <row r="8" spans="1:6" ht="45" customHeight="1" x14ac:dyDescent="0.35">
      <c r="A8" s="9" t="s">
        <v>5</v>
      </c>
      <c r="B8" s="2">
        <v>45</v>
      </c>
      <c r="C8" s="2">
        <v>24</v>
      </c>
      <c r="D8" s="3">
        <f>SUM(C8/B8)*100</f>
        <v>53.333333333333336</v>
      </c>
      <c r="E8" s="2">
        <v>8</v>
      </c>
      <c r="F8" s="3">
        <f>SUM(E8/B8)*100</f>
        <v>17.777777777777779</v>
      </c>
    </row>
    <row r="9" spans="1:6" ht="45" customHeight="1" x14ac:dyDescent="0.35">
      <c r="A9" s="8" t="s">
        <v>6</v>
      </c>
      <c r="B9" s="2">
        <v>353</v>
      </c>
      <c r="C9" s="2">
        <v>256</v>
      </c>
      <c r="D9" s="3">
        <v>79.58</v>
      </c>
      <c r="E9" s="2">
        <v>39</v>
      </c>
      <c r="F9" s="3">
        <v>20.420000000000002</v>
      </c>
    </row>
    <row r="10" spans="1:6" ht="52.5" customHeight="1" thickBot="1" x14ac:dyDescent="0.4">
      <c r="A10" s="19" t="s">
        <v>7</v>
      </c>
      <c r="B10" s="20" t="s">
        <v>14</v>
      </c>
      <c r="C10" s="21"/>
      <c r="D10" s="22"/>
      <c r="E10" s="21"/>
      <c r="F10" s="22"/>
    </row>
    <row r="11" spans="1:6" ht="37.5" customHeight="1" x14ac:dyDescent="0.35">
      <c r="A11" s="86" t="s">
        <v>0</v>
      </c>
      <c r="B11" s="86"/>
      <c r="C11" s="86"/>
      <c r="D11" s="86"/>
      <c r="E11" s="86"/>
      <c r="F11" s="86"/>
    </row>
  </sheetData>
  <mergeCells count="9">
    <mergeCell ref="A11:F11"/>
    <mergeCell ref="A1:F1"/>
    <mergeCell ref="A2:E2"/>
    <mergeCell ref="A3:A4"/>
    <mergeCell ref="B3:B4"/>
    <mergeCell ref="C3:C4"/>
    <mergeCell ref="D3:D4"/>
    <mergeCell ref="E3:E4"/>
    <mergeCell ref="F3:F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1"/>
  <sheetViews>
    <sheetView workbookViewId="0">
      <selection sqref="A1:F1"/>
    </sheetView>
  </sheetViews>
  <sheetFormatPr defaultColWidth="8.77734375" defaultRowHeight="37.5" customHeight="1" x14ac:dyDescent="0.35"/>
  <cols>
    <col min="1" max="1" width="28.88671875" style="1" customWidth="1"/>
    <col min="2" max="5" width="18.77734375" style="1" customWidth="1"/>
    <col min="6" max="6" width="19.88671875" style="1" customWidth="1"/>
    <col min="7" max="16384" width="8.77734375" style="1"/>
  </cols>
  <sheetData>
    <row r="1" spans="1:6" ht="61.5" customHeight="1" x14ac:dyDescent="0.35">
      <c r="A1" s="92" t="s">
        <v>38</v>
      </c>
      <c r="B1" s="93"/>
      <c r="C1" s="93"/>
      <c r="D1" s="93"/>
      <c r="E1" s="93"/>
      <c r="F1" s="94"/>
    </row>
    <row r="2" spans="1:6" ht="42.75" customHeight="1" thickBot="1" x14ac:dyDescent="0.4">
      <c r="A2" s="95" t="s">
        <v>36</v>
      </c>
      <c r="B2" s="95"/>
      <c r="C2" s="95"/>
      <c r="D2" s="95"/>
      <c r="E2" s="96"/>
      <c r="F2" s="10" t="s">
        <v>13</v>
      </c>
    </row>
    <row r="3" spans="1:6" ht="21.9" customHeight="1" x14ac:dyDescent="0.35">
      <c r="A3" s="99" t="s">
        <v>1</v>
      </c>
      <c r="B3" s="99" t="s">
        <v>8</v>
      </c>
      <c r="C3" s="99" t="s">
        <v>9</v>
      </c>
      <c r="D3" s="101" t="s">
        <v>10</v>
      </c>
      <c r="E3" s="99" t="s">
        <v>11</v>
      </c>
      <c r="F3" s="101" t="s">
        <v>10</v>
      </c>
    </row>
    <row r="4" spans="1:6" ht="21.9" customHeight="1" x14ac:dyDescent="0.35">
      <c r="A4" s="104"/>
      <c r="B4" s="100"/>
      <c r="C4" s="100"/>
      <c r="D4" s="100"/>
      <c r="E4" s="100"/>
      <c r="F4" s="100"/>
    </row>
    <row r="5" spans="1:6" ht="45" customHeight="1" x14ac:dyDescent="0.35">
      <c r="A5" s="7" t="s">
        <v>2</v>
      </c>
      <c r="B5" s="5">
        <f>SUM(B6:B10)</f>
        <v>940</v>
      </c>
      <c r="C5" s="5">
        <f>SUM(C6:C10)</f>
        <v>761</v>
      </c>
      <c r="D5" s="6">
        <f>C5/B5*100</f>
        <v>80.957446808510639</v>
      </c>
      <c r="E5" s="5">
        <f>SUM(E6:E10)</f>
        <v>179</v>
      </c>
      <c r="F5" s="6">
        <f>E5/B5*100</f>
        <v>19.042553191489361</v>
      </c>
    </row>
    <row r="6" spans="1:6" ht="45" customHeight="1" x14ac:dyDescent="0.35">
      <c r="A6" s="8" t="s">
        <v>3</v>
      </c>
      <c r="B6" s="4">
        <v>425</v>
      </c>
      <c r="C6" s="4">
        <v>381</v>
      </c>
      <c r="D6" s="3">
        <f>SUM(C6/B6)*100</f>
        <v>89.64705882352942</v>
      </c>
      <c r="E6" s="4">
        <v>44</v>
      </c>
      <c r="F6" s="3">
        <f>SUM(E6/B6)*100</f>
        <v>10.352941176470589</v>
      </c>
    </row>
    <row r="7" spans="1:6" ht="51" customHeight="1" x14ac:dyDescent="0.35">
      <c r="A7" s="9" t="s">
        <v>4</v>
      </c>
      <c r="B7" s="2">
        <v>239</v>
      </c>
      <c r="C7" s="2">
        <v>163</v>
      </c>
      <c r="D7" s="3">
        <f>SUM(C7/B7)*100</f>
        <v>68.20083682008368</v>
      </c>
      <c r="E7" s="2">
        <v>76</v>
      </c>
      <c r="F7" s="3">
        <f>SUM(E7/B7)*100</f>
        <v>31.799163179916317</v>
      </c>
    </row>
    <row r="8" spans="1:6" ht="45" customHeight="1" x14ac:dyDescent="0.35">
      <c r="A8" s="9" t="s">
        <v>5</v>
      </c>
      <c r="B8" s="2">
        <v>37</v>
      </c>
      <c r="C8" s="2">
        <v>29</v>
      </c>
      <c r="D8" s="3">
        <f>SUM(C8/B8)*100</f>
        <v>78.378378378378372</v>
      </c>
      <c r="E8" s="2">
        <v>8</v>
      </c>
      <c r="F8" s="3">
        <f>SUM(E8/B8)*100</f>
        <v>21.621621621621621</v>
      </c>
    </row>
    <row r="9" spans="1:6" ht="45" customHeight="1" x14ac:dyDescent="0.35">
      <c r="A9" s="8" t="s">
        <v>6</v>
      </c>
      <c r="B9" s="2">
        <v>191</v>
      </c>
      <c r="C9" s="2">
        <v>152</v>
      </c>
      <c r="D9" s="3">
        <v>79.58</v>
      </c>
      <c r="E9" s="2">
        <v>39</v>
      </c>
      <c r="F9" s="3">
        <v>20.420000000000002</v>
      </c>
    </row>
    <row r="10" spans="1:6" ht="52.5" customHeight="1" thickBot="1" x14ac:dyDescent="0.4">
      <c r="A10" s="19" t="s">
        <v>7</v>
      </c>
      <c r="B10" s="20">
        <v>48</v>
      </c>
      <c r="C10" s="21">
        <v>36</v>
      </c>
      <c r="D10" s="22">
        <v>75</v>
      </c>
      <c r="E10" s="21">
        <v>12</v>
      </c>
      <c r="F10" s="22">
        <v>25</v>
      </c>
    </row>
    <row r="11" spans="1:6" ht="37.5" customHeight="1" x14ac:dyDescent="0.35">
      <c r="A11" s="86" t="s">
        <v>0</v>
      </c>
      <c r="B11" s="86"/>
      <c r="C11" s="86"/>
      <c r="D11" s="86"/>
      <c r="E11" s="86"/>
      <c r="F11" s="86"/>
    </row>
  </sheetData>
  <mergeCells count="9">
    <mergeCell ref="A11:F11"/>
    <mergeCell ref="A1:F1"/>
    <mergeCell ref="A2:E2"/>
    <mergeCell ref="A3:A4"/>
    <mergeCell ref="B3:B4"/>
    <mergeCell ref="C3:C4"/>
    <mergeCell ref="D3:D4"/>
    <mergeCell ref="E3:E4"/>
    <mergeCell ref="F3:F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1"/>
  <sheetViews>
    <sheetView workbookViewId="0">
      <selection activeCell="J6" sqref="J6"/>
    </sheetView>
  </sheetViews>
  <sheetFormatPr defaultColWidth="8.77734375" defaultRowHeight="37.5" customHeight="1" x14ac:dyDescent="0.35"/>
  <cols>
    <col min="1" max="1" width="28.88671875" style="1" customWidth="1"/>
    <col min="2" max="5" width="18.77734375" style="1" customWidth="1"/>
    <col min="6" max="6" width="19.88671875" style="1" customWidth="1"/>
    <col min="7" max="16384" width="8.77734375" style="1"/>
  </cols>
  <sheetData>
    <row r="1" spans="1:6" ht="61.5" customHeight="1" x14ac:dyDescent="0.35">
      <c r="A1" s="92" t="s">
        <v>38</v>
      </c>
      <c r="B1" s="93"/>
      <c r="C1" s="93"/>
      <c r="D1" s="93"/>
      <c r="E1" s="93"/>
      <c r="F1" s="94"/>
    </row>
    <row r="2" spans="1:6" ht="42.75" customHeight="1" thickBot="1" x14ac:dyDescent="0.4">
      <c r="A2" s="95" t="s">
        <v>37</v>
      </c>
      <c r="B2" s="95"/>
      <c r="C2" s="95"/>
      <c r="D2" s="95"/>
      <c r="E2" s="96"/>
      <c r="F2" s="10" t="s">
        <v>13</v>
      </c>
    </row>
    <row r="3" spans="1:6" ht="21.9" customHeight="1" x14ac:dyDescent="0.35">
      <c r="A3" s="99" t="s">
        <v>1</v>
      </c>
      <c r="B3" s="99" t="s">
        <v>8</v>
      </c>
      <c r="C3" s="99" t="s">
        <v>9</v>
      </c>
      <c r="D3" s="101" t="s">
        <v>10</v>
      </c>
      <c r="E3" s="99" t="s">
        <v>11</v>
      </c>
      <c r="F3" s="101" t="s">
        <v>10</v>
      </c>
    </row>
    <row r="4" spans="1:6" ht="21.9" customHeight="1" x14ac:dyDescent="0.35">
      <c r="A4" s="104"/>
      <c r="B4" s="100"/>
      <c r="C4" s="100"/>
      <c r="D4" s="100"/>
      <c r="E4" s="100"/>
      <c r="F4" s="100"/>
    </row>
    <row r="5" spans="1:6" ht="45" customHeight="1" x14ac:dyDescent="0.35">
      <c r="A5" s="7" t="s">
        <v>2</v>
      </c>
      <c r="B5" s="5">
        <f>SUM(B6:B10)</f>
        <v>1277</v>
      </c>
      <c r="C5" s="5">
        <f>SUM(C6:C10)</f>
        <v>962</v>
      </c>
      <c r="D5" s="11">
        <f>C5/B5*100</f>
        <v>75.33281127642914</v>
      </c>
      <c r="E5" s="5">
        <f>SUM(E6:E10)</f>
        <v>315</v>
      </c>
      <c r="F5" s="11">
        <f>E5/B5*100</f>
        <v>24.667188723570867</v>
      </c>
    </row>
    <row r="6" spans="1:6" ht="45" customHeight="1" x14ac:dyDescent="0.35">
      <c r="A6" s="8" t="s">
        <v>3</v>
      </c>
      <c r="B6" s="2">
        <v>725</v>
      </c>
      <c r="C6" s="2">
        <v>556</v>
      </c>
      <c r="D6" s="3">
        <v>76.689655172413794</v>
      </c>
      <c r="E6" s="2">
        <v>169</v>
      </c>
      <c r="F6" s="3">
        <v>23.310344827586206</v>
      </c>
    </row>
    <row r="7" spans="1:6" ht="51" customHeight="1" x14ac:dyDescent="0.35">
      <c r="A7" s="9" t="s">
        <v>4</v>
      </c>
      <c r="B7" s="2">
        <v>188</v>
      </c>
      <c r="C7" s="2">
        <v>138</v>
      </c>
      <c r="D7" s="3">
        <v>73.40425531914893</v>
      </c>
      <c r="E7" s="2">
        <v>50</v>
      </c>
      <c r="F7" s="3">
        <v>26.59574468085107</v>
      </c>
    </row>
    <row r="8" spans="1:6" ht="45" customHeight="1" x14ac:dyDescent="0.35">
      <c r="A8" s="9" t="s">
        <v>5</v>
      </c>
      <c r="B8" s="2">
        <v>27</v>
      </c>
      <c r="C8" s="2">
        <v>15</v>
      </c>
      <c r="D8" s="3">
        <v>55.555555555555557</v>
      </c>
      <c r="E8" s="2">
        <v>12</v>
      </c>
      <c r="F8" s="3">
        <v>44.444444444444443</v>
      </c>
    </row>
    <row r="9" spans="1:6" ht="45" customHeight="1" x14ac:dyDescent="0.35">
      <c r="A9" s="8" t="s">
        <v>6</v>
      </c>
      <c r="B9" s="2">
        <v>250</v>
      </c>
      <c r="C9" s="2">
        <v>180</v>
      </c>
      <c r="D9" s="3">
        <v>72</v>
      </c>
      <c r="E9" s="2">
        <v>70</v>
      </c>
      <c r="F9" s="3">
        <v>28</v>
      </c>
    </row>
    <row r="10" spans="1:6" ht="52.5" customHeight="1" thickBot="1" x14ac:dyDescent="0.4">
      <c r="A10" s="19" t="s">
        <v>7</v>
      </c>
      <c r="B10" s="20">
        <v>87</v>
      </c>
      <c r="C10" s="21">
        <v>73</v>
      </c>
      <c r="D10" s="22">
        <v>83.908045977011497</v>
      </c>
      <c r="E10" s="21">
        <v>14</v>
      </c>
      <c r="F10" s="22">
        <v>16.091954022988503</v>
      </c>
    </row>
    <row r="11" spans="1:6" ht="37.5" customHeight="1" x14ac:dyDescent="0.35">
      <c r="A11" s="86" t="s">
        <v>0</v>
      </c>
      <c r="B11" s="86"/>
      <c r="C11" s="86"/>
      <c r="D11" s="86"/>
      <c r="E11" s="86"/>
      <c r="F11" s="86"/>
    </row>
  </sheetData>
  <mergeCells count="9">
    <mergeCell ref="A11:F11"/>
    <mergeCell ref="A1:F1"/>
    <mergeCell ref="A2:E2"/>
    <mergeCell ref="A3:A4"/>
    <mergeCell ref="B3:B4"/>
    <mergeCell ref="C3:C4"/>
    <mergeCell ref="D3:D4"/>
    <mergeCell ref="E3:E4"/>
    <mergeCell ref="F3:F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D7832-983E-491C-ABF5-CFBF2FDF3CE3}">
  <dimension ref="A1:J10"/>
  <sheetViews>
    <sheetView workbookViewId="0">
      <selection activeCell="J9" sqref="J9"/>
    </sheetView>
  </sheetViews>
  <sheetFormatPr defaultColWidth="8.77734375" defaultRowHeight="37.5" customHeight="1" x14ac:dyDescent="0.35"/>
  <cols>
    <col min="1" max="1" width="28.88671875" style="1" customWidth="1"/>
    <col min="2" max="5" width="18.77734375" style="1" customWidth="1"/>
    <col min="6" max="6" width="19.88671875" style="1" customWidth="1"/>
    <col min="7" max="16384" width="8.77734375" style="1"/>
  </cols>
  <sheetData>
    <row r="1" spans="1:10" ht="61.5" customHeight="1" x14ac:dyDescent="0.35">
      <c r="A1" s="92" t="s">
        <v>38</v>
      </c>
      <c r="B1" s="93"/>
      <c r="C1" s="93"/>
      <c r="D1" s="93"/>
      <c r="E1" s="93"/>
      <c r="F1" s="94"/>
    </row>
    <row r="2" spans="1:10" ht="42.75" customHeight="1" thickBot="1" x14ac:dyDescent="0.4">
      <c r="A2" s="95" t="s">
        <v>49</v>
      </c>
      <c r="B2" s="95"/>
      <c r="C2" s="95"/>
      <c r="D2" s="95"/>
      <c r="E2" s="96"/>
      <c r="F2" s="10" t="s">
        <v>13</v>
      </c>
    </row>
    <row r="3" spans="1:10" ht="21.9" customHeight="1" x14ac:dyDescent="0.35">
      <c r="A3" s="97" t="s">
        <v>1</v>
      </c>
      <c r="B3" s="99" t="s">
        <v>8</v>
      </c>
      <c r="C3" s="99" t="s">
        <v>9</v>
      </c>
      <c r="D3" s="101" t="s">
        <v>10</v>
      </c>
      <c r="E3" s="99" t="s">
        <v>11</v>
      </c>
      <c r="F3" s="102" t="s">
        <v>10</v>
      </c>
    </row>
    <row r="4" spans="1:10" ht="21.9" customHeight="1" x14ac:dyDescent="0.35">
      <c r="A4" s="98"/>
      <c r="B4" s="100"/>
      <c r="C4" s="100"/>
      <c r="D4" s="100"/>
      <c r="E4" s="100"/>
      <c r="F4" s="103"/>
    </row>
    <row r="5" spans="1:10" ht="45" customHeight="1" x14ac:dyDescent="0.35">
      <c r="A5" s="30" t="s">
        <v>2</v>
      </c>
      <c r="B5" s="23">
        <f>C5+E5</f>
        <v>3320</v>
      </c>
      <c r="C5" s="23">
        <f>SUM(C6:C9)</f>
        <v>2563</v>
      </c>
      <c r="D5" s="24">
        <f>C5/B5*100</f>
        <v>77.198795180722897</v>
      </c>
      <c r="E5" s="23">
        <f>SUM(E6:E9)</f>
        <v>757</v>
      </c>
      <c r="F5" s="27">
        <f>E5/B5*100</f>
        <v>22.801204819277107</v>
      </c>
    </row>
    <row r="6" spans="1:10" ht="45" customHeight="1" x14ac:dyDescent="0.35">
      <c r="A6" s="81" t="s">
        <v>3</v>
      </c>
      <c r="B6" s="23">
        <f t="shared" ref="B6:B9" si="0">C6+E6</f>
        <v>1478</v>
      </c>
      <c r="C6" s="76">
        <v>1097</v>
      </c>
      <c r="D6" s="77">
        <f>C6/B6*100</f>
        <v>74.221921515561576</v>
      </c>
      <c r="E6" s="78">
        <v>381</v>
      </c>
      <c r="F6" s="62">
        <f>E6/B6*100</f>
        <v>25.778078484438431</v>
      </c>
      <c r="I6" s="36"/>
      <c r="J6" s="36"/>
    </row>
    <row r="7" spans="1:10" ht="51" customHeight="1" x14ac:dyDescent="0.35">
      <c r="A7" s="32" t="s">
        <v>4</v>
      </c>
      <c r="B7" s="83">
        <f t="shared" si="0"/>
        <v>1275</v>
      </c>
      <c r="C7" s="105">
        <v>1097</v>
      </c>
      <c r="D7" s="85">
        <f>C7/B7*100</f>
        <v>86.039215686274503</v>
      </c>
      <c r="E7" s="84">
        <v>178</v>
      </c>
      <c r="F7" s="62">
        <f>E7/B7*100</f>
        <v>13.96078431372549</v>
      </c>
    </row>
    <row r="8" spans="1:10" ht="45" customHeight="1" x14ac:dyDescent="0.35">
      <c r="A8" s="32" t="s">
        <v>5</v>
      </c>
      <c r="B8" s="23">
        <f t="shared" si="0"/>
        <v>165</v>
      </c>
      <c r="C8" s="79">
        <v>117</v>
      </c>
      <c r="D8" s="60">
        <f>C8/B8*100</f>
        <v>70.909090909090907</v>
      </c>
      <c r="E8" s="79">
        <v>48</v>
      </c>
      <c r="F8" s="62">
        <f>E8/B8*100</f>
        <v>29.09090909090909</v>
      </c>
    </row>
    <row r="9" spans="1:10" ht="45" customHeight="1" thickBot="1" x14ac:dyDescent="0.4">
      <c r="A9" s="82" t="s">
        <v>6</v>
      </c>
      <c r="B9" s="73">
        <f t="shared" si="0"/>
        <v>402</v>
      </c>
      <c r="C9" s="21">
        <v>252</v>
      </c>
      <c r="D9" s="69">
        <f>C9/B9*100</f>
        <v>62.68656716417911</v>
      </c>
      <c r="E9" s="21">
        <v>150</v>
      </c>
      <c r="F9" s="70">
        <f>E9/B9*100</f>
        <v>37.313432835820898</v>
      </c>
    </row>
    <row r="10" spans="1:10" ht="37.5" customHeight="1" x14ac:dyDescent="0.35">
      <c r="A10" s="86" t="s">
        <v>0</v>
      </c>
      <c r="B10" s="86"/>
      <c r="C10" s="86"/>
      <c r="D10" s="86"/>
      <c r="E10" s="86"/>
      <c r="F10" s="86"/>
    </row>
  </sheetData>
  <mergeCells count="9">
    <mergeCell ref="A10:F10"/>
    <mergeCell ref="A1:F1"/>
    <mergeCell ref="A2:E2"/>
    <mergeCell ref="A3:A4"/>
    <mergeCell ref="B3:B4"/>
    <mergeCell ref="C3:C4"/>
    <mergeCell ref="D3:D4"/>
    <mergeCell ref="E3:E4"/>
    <mergeCell ref="F3:F4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"/>
  <sheetViews>
    <sheetView workbookViewId="0">
      <selection activeCell="A10" sqref="A10:F10"/>
    </sheetView>
  </sheetViews>
  <sheetFormatPr defaultColWidth="8.77734375" defaultRowHeight="37.5" customHeight="1" x14ac:dyDescent="0.35"/>
  <cols>
    <col min="1" max="1" width="28.88671875" style="1" customWidth="1"/>
    <col min="2" max="5" width="18.77734375" style="1" customWidth="1"/>
    <col min="6" max="6" width="19.88671875" style="1" customWidth="1"/>
    <col min="7" max="16384" width="8.77734375" style="1"/>
  </cols>
  <sheetData>
    <row r="1" spans="1:10" ht="61.5" customHeight="1" x14ac:dyDescent="0.35">
      <c r="A1" s="92" t="s">
        <v>38</v>
      </c>
      <c r="B1" s="93"/>
      <c r="C1" s="93"/>
      <c r="D1" s="93"/>
      <c r="E1" s="93"/>
      <c r="F1" s="94"/>
    </row>
    <row r="2" spans="1:10" ht="42.75" customHeight="1" thickBot="1" x14ac:dyDescent="0.4">
      <c r="A2" s="95" t="s">
        <v>48</v>
      </c>
      <c r="B2" s="95"/>
      <c r="C2" s="95"/>
      <c r="D2" s="95"/>
      <c r="E2" s="96"/>
      <c r="F2" s="10" t="s">
        <v>13</v>
      </c>
    </row>
    <row r="3" spans="1:10" ht="21.9" customHeight="1" x14ac:dyDescent="0.35">
      <c r="A3" s="97" t="s">
        <v>1</v>
      </c>
      <c r="B3" s="99" t="s">
        <v>8</v>
      </c>
      <c r="C3" s="99" t="s">
        <v>9</v>
      </c>
      <c r="D3" s="101" t="s">
        <v>10</v>
      </c>
      <c r="E3" s="99" t="s">
        <v>11</v>
      </c>
      <c r="F3" s="102" t="s">
        <v>10</v>
      </c>
    </row>
    <row r="4" spans="1:10" ht="21.9" customHeight="1" x14ac:dyDescent="0.35">
      <c r="A4" s="98"/>
      <c r="B4" s="100"/>
      <c r="C4" s="100"/>
      <c r="D4" s="100"/>
      <c r="E4" s="100"/>
      <c r="F4" s="103"/>
    </row>
    <row r="5" spans="1:10" ht="45" customHeight="1" x14ac:dyDescent="0.35">
      <c r="A5" s="30" t="s">
        <v>2</v>
      </c>
      <c r="B5" s="23">
        <f>C5+E5</f>
        <v>3378</v>
      </c>
      <c r="C5" s="23">
        <f>SUM(C6:C9)</f>
        <v>2672</v>
      </c>
      <c r="D5" s="24">
        <f>C5/B5*100</f>
        <v>79.100059206631144</v>
      </c>
      <c r="E5" s="23">
        <f>SUM(E6:E9)</f>
        <v>706</v>
      </c>
      <c r="F5" s="27">
        <f>E5/B5*100</f>
        <v>20.899940793368856</v>
      </c>
    </row>
    <row r="6" spans="1:10" ht="45" customHeight="1" x14ac:dyDescent="0.35">
      <c r="A6" s="74" t="s">
        <v>3</v>
      </c>
      <c r="B6" s="23">
        <f t="shared" ref="B6" si="0">C6+E6</f>
        <v>1677</v>
      </c>
      <c r="C6" s="76">
        <v>1342</v>
      </c>
      <c r="D6" s="77">
        <f>C6/B6*100</f>
        <v>80.023852116875375</v>
      </c>
      <c r="E6" s="78">
        <v>335</v>
      </c>
      <c r="F6" s="62">
        <f>E6/B6*100</f>
        <v>19.976147883124629</v>
      </c>
      <c r="I6" s="36"/>
      <c r="J6" s="36"/>
    </row>
    <row r="7" spans="1:10" ht="51" customHeight="1" x14ac:dyDescent="0.35">
      <c r="A7" s="32" t="s">
        <v>4</v>
      </c>
      <c r="B7" s="83">
        <f t="shared" ref="B7:B9" si="1">C7+E7</f>
        <v>1050</v>
      </c>
      <c r="C7" s="84">
        <v>888</v>
      </c>
      <c r="D7" s="85">
        <f>C7/B7*100</f>
        <v>84.571428571428569</v>
      </c>
      <c r="E7" s="84">
        <v>162</v>
      </c>
      <c r="F7" s="62">
        <f>E7/B7*100</f>
        <v>15.428571428571427</v>
      </c>
    </row>
    <row r="8" spans="1:10" ht="45" customHeight="1" x14ac:dyDescent="0.35">
      <c r="A8" s="32" t="s">
        <v>5</v>
      </c>
      <c r="B8" s="23">
        <f t="shared" si="1"/>
        <v>133</v>
      </c>
      <c r="C8" s="79">
        <v>78</v>
      </c>
      <c r="D8" s="60">
        <f>C8/B8*100</f>
        <v>58.646616541353382</v>
      </c>
      <c r="E8" s="79">
        <v>55</v>
      </c>
      <c r="F8" s="62">
        <f>E8/B8*100</f>
        <v>41.353383458646611</v>
      </c>
    </row>
    <row r="9" spans="1:10" ht="45" customHeight="1" thickBot="1" x14ac:dyDescent="0.4">
      <c r="A9" s="75" t="s">
        <v>6</v>
      </c>
      <c r="B9" s="73">
        <f t="shared" si="1"/>
        <v>518</v>
      </c>
      <c r="C9" s="21">
        <v>364</v>
      </c>
      <c r="D9" s="69">
        <f>C9/B9*100</f>
        <v>70.270270270270274</v>
      </c>
      <c r="E9" s="21">
        <v>154</v>
      </c>
      <c r="F9" s="70">
        <f>E9/B9*100</f>
        <v>29.72972972972973</v>
      </c>
    </row>
    <row r="10" spans="1:10" ht="37.5" customHeight="1" x14ac:dyDescent="0.35">
      <c r="A10" s="86" t="s">
        <v>0</v>
      </c>
      <c r="B10" s="86"/>
      <c r="C10" s="86"/>
      <c r="D10" s="86"/>
      <c r="E10" s="86"/>
      <c r="F10" s="86"/>
    </row>
  </sheetData>
  <mergeCells count="9">
    <mergeCell ref="A10:F10"/>
    <mergeCell ref="A1:F1"/>
    <mergeCell ref="A2:E2"/>
    <mergeCell ref="A3:A4"/>
    <mergeCell ref="B3:B4"/>
    <mergeCell ref="C3:C4"/>
    <mergeCell ref="D3:D4"/>
    <mergeCell ref="E3:E4"/>
    <mergeCell ref="F3:F4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"/>
  <sheetViews>
    <sheetView workbookViewId="0">
      <selection activeCell="C5" sqref="C5"/>
    </sheetView>
  </sheetViews>
  <sheetFormatPr defaultColWidth="8.77734375" defaultRowHeight="37.5" customHeight="1" x14ac:dyDescent="0.35"/>
  <cols>
    <col min="1" max="1" width="28.88671875" style="1" customWidth="1"/>
    <col min="2" max="5" width="18.77734375" style="1" customWidth="1"/>
    <col min="6" max="6" width="19.88671875" style="1" customWidth="1"/>
    <col min="7" max="16384" width="8.77734375" style="1"/>
  </cols>
  <sheetData>
    <row r="1" spans="1:10" ht="61.5" customHeight="1" x14ac:dyDescent="0.35">
      <c r="A1" s="92" t="s">
        <v>38</v>
      </c>
      <c r="B1" s="93"/>
      <c r="C1" s="93"/>
      <c r="D1" s="93"/>
      <c r="E1" s="93"/>
      <c r="F1" s="94"/>
    </row>
    <row r="2" spans="1:10" ht="42.75" customHeight="1" thickBot="1" x14ac:dyDescent="0.4">
      <c r="A2" s="95" t="s">
        <v>45</v>
      </c>
      <c r="B2" s="95"/>
      <c r="C2" s="95"/>
      <c r="D2" s="95"/>
      <c r="E2" s="96"/>
      <c r="F2" s="10" t="s">
        <v>13</v>
      </c>
    </row>
    <row r="3" spans="1:10" ht="21.9" customHeight="1" x14ac:dyDescent="0.35">
      <c r="A3" s="97" t="s">
        <v>1</v>
      </c>
      <c r="B3" s="99" t="s">
        <v>8</v>
      </c>
      <c r="C3" s="99" t="s">
        <v>9</v>
      </c>
      <c r="D3" s="101" t="s">
        <v>10</v>
      </c>
      <c r="E3" s="99" t="s">
        <v>11</v>
      </c>
      <c r="F3" s="102" t="s">
        <v>10</v>
      </c>
    </row>
    <row r="4" spans="1:10" ht="21.9" customHeight="1" x14ac:dyDescent="0.35">
      <c r="A4" s="98"/>
      <c r="B4" s="100"/>
      <c r="C4" s="100"/>
      <c r="D4" s="100"/>
      <c r="E4" s="100"/>
      <c r="F4" s="103"/>
    </row>
    <row r="5" spans="1:10" ht="45" customHeight="1" x14ac:dyDescent="0.35">
      <c r="A5" s="30" t="s">
        <v>2</v>
      </c>
      <c r="B5" s="23">
        <f>C5+E5</f>
        <v>3228</v>
      </c>
      <c r="C5" s="23">
        <f>SUM(C6:C9)</f>
        <v>2570</v>
      </c>
      <c r="D5" s="24">
        <f>C5/B5*100</f>
        <v>79.615861214374235</v>
      </c>
      <c r="E5" s="23">
        <f>SUM(E6:E9)</f>
        <v>658</v>
      </c>
      <c r="F5" s="27">
        <f>E5/B5*100</f>
        <v>20.384138785625776</v>
      </c>
    </row>
    <row r="6" spans="1:10" ht="45" customHeight="1" x14ac:dyDescent="0.35">
      <c r="A6" s="71" t="s">
        <v>3</v>
      </c>
      <c r="B6" s="23">
        <f t="shared" ref="B6:B9" si="0">C6+E6</f>
        <v>1879</v>
      </c>
      <c r="C6" s="76">
        <v>1477</v>
      </c>
      <c r="D6" s="77">
        <f>C6/B6*100</f>
        <v>78.605641298563071</v>
      </c>
      <c r="E6" s="78">
        <v>402</v>
      </c>
      <c r="F6" s="62">
        <f>E6/B6*100</f>
        <v>21.394358701436936</v>
      </c>
      <c r="I6" s="36"/>
      <c r="J6" s="36"/>
    </row>
    <row r="7" spans="1:10" ht="51" customHeight="1" x14ac:dyDescent="0.35">
      <c r="A7" s="32" t="s">
        <v>4</v>
      </c>
      <c r="B7" s="23">
        <f t="shared" si="0"/>
        <v>1100</v>
      </c>
      <c r="C7" s="79">
        <v>921</v>
      </c>
      <c r="D7" s="77">
        <f>C7/B7*100</f>
        <v>83.727272727272734</v>
      </c>
      <c r="E7" s="79">
        <v>179</v>
      </c>
      <c r="F7" s="62">
        <f>E7/B7*100</f>
        <v>16.272727272727273</v>
      </c>
    </row>
    <row r="8" spans="1:10" ht="45" customHeight="1" x14ac:dyDescent="0.35">
      <c r="A8" s="32" t="s">
        <v>5</v>
      </c>
      <c r="B8" s="23">
        <f t="shared" si="0"/>
        <v>107</v>
      </c>
      <c r="C8" s="79">
        <v>68</v>
      </c>
      <c r="D8" s="77">
        <f>C8/B8*100</f>
        <v>63.551401869158873</v>
      </c>
      <c r="E8" s="79">
        <v>39</v>
      </c>
      <c r="F8" s="62">
        <f>E8/B8*100</f>
        <v>36.44859813084112</v>
      </c>
    </row>
    <row r="9" spans="1:10" ht="45" customHeight="1" thickBot="1" x14ac:dyDescent="0.4">
      <c r="A9" s="72" t="s">
        <v>6</v>
      </c>
      <c r="B9" s="73">
        <f t="shared" si="0"/>
        <v>142</v>
      </c>
      <c r="C9" s="21">
        <v>104</v>
      </c>
      <c r="D9" s="80">
        <f>C9/B9*100</f>
        <v>73.239436619718319</v>
      </c>
      <c r="E9" s="21">
        <v>38</v>
      </c>
      <c r="F9" s="70">
        <f>E9/B9*100</f>
        <v>26.760563380281688</v>
      </c>
    </row>
    <row r="10" spans="1:10" ht="37.5" customHeight="1" x14ac:dyDescent="0.35">
      <c r="A10" s="86" t="s">
        <v>0</v>
      </c>
      <c r="B10" s="86"/>
      <c r="C10" s="86"/>
      <c r="D10" s="86"/>
      <c r="E10" s="86"/>
      <c r="F10" s="86"/>
    </row>
  </sheetData>
  <mergeCells count="9">
    <mergeCell ref="A10:F10"/>
    <mergeCell ref="A1:F1"/>
    <mergeCell ref="A2:E2"/>
    <mergeCell ref="A3:A4"/>
    <mergeCell ref="B3:B4"/>
    <mergeCell ref="C3:C4"/>
    <mergeCell ref="D3:D4"/>
    <mergeCell ref="E3:E4"/>
    <mergeCell ref="F3:F4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0"/>
  <sheetViews>
    <sheetView workbookViewId="0">
      <selection activeCell="A2" sqref="A2:E2"/>
    </sheetView>
  </sheetViews>
  <sheetFormatPr defaultColWidth="8.77734375" defaultRowHeight="37.5" customHeight="1" x14ac:dyDescent="0.35"/>
  <cols>
    <col min="1" max="1" width="28.88671875" style="1" customWidth="1"/>
    <col min="2" max="5" width="18.77734375" style="1" customWidth="1"/>
    <col min="6" max="6" width="19.88671875" style="1" customWidth="1"/>
    <col min="7" max="16384" width="8.77734375" style="1"/>
  </cols>
  <sheetData>
    <row r="1" spans="1:10" ht="61.5" customHeight="1" x14ac:dyDescent="0.35">
      <c r="A1" s="92" t="s">
        <v>38</v>
      </c>
      <c r="B1" s="93"/>
      <c r="C1" s="93"/>
      <c r="D1" s="93"/>
      <c r="E1" s="93"/>
      <c r="F1" s="94"/>
    </row>
    <row r="2" spans="1:10" ht="42.75" customHeight="1" thickBot="1" x14ac:dyDescent="0.4">
      <c r="A2" s="95" t="s">
        <v>44</v>
      </c>
      <c r="B2" s="95"/>
      <c r="C2" s="95"/>
      <c r="D2" s="95"/>
      <c r="E2" s="96"/>
      <c r="F2" s="10" t="s">
        <v>13</v>
      </c>
    </row>
    <row r="3" spans="1:10" ht="21.9" customHeight="1" x14ac:dyDescent="0.35">
      <c r="A3" s="97" t="s">
        <v>1</v>
      </c>
      <c r="B3" s="99" t="s">
        <v>8</v>
      </c>
      <c r="C3" s="99" t="s">
        <v>9</v>
      </c>
      <c r="D3" s="101" t="s">
        <v>10</v>
      </c>
      <c r="E3" s="99" t="s">
        <v>11</v>
      </c>
      <c r="F3" s="102" t="s">
        <v>10</v>
      </c>
    </row>
    <row r="4" spans="1:10" ht="21.9" customHeight="1" x14ac:dyDescent="0.35">
      <c r="A4" s="98"/>
      <c r="B4" s="100"/>
      <c r="C4" s="100"/>
      <c r="D4" s="100"/>
      <c r="E4" s="100"/>
      <c r="F4" s="103"/>
    </row>
    <row r="5" spans="1:10" ht="45" customHeight="1" x14ac:dyDescent="0.35">
      <c r="A5" s="30" t="s">
        <v>2</v>
      </c>
      <c r="B5" s="23">
        <f>C5+E5</f>
        <v>3820</v>
      </c>
      <c r="C5" s="23">
        <f>SUM(C6:C9)</f>
        <v>3004</v>
      </c>
      <c r="D5" s="24">
        <f>C5/B5*100</f>
        <v>78.638743455497391</v>
      </c>
      <c r="E5" s="23">
        <f>SUM(E6:E9)</f>
        <v>816</v>
      </c>
      <c r="F5" s="27">
        <f>E5/B5*100</f>
        <v>21.36125654450262</v>
      </c>
    </row>
    <row r="6" spans="1:10" ht="45" customHeight="1" x14ac:dyDescent="0.35">
      <c r="A6" s="56" t="s">
        <v>3</v>
      </c>
      <c r="B6" s="59">
        <v>2094</v>
      </c>
      <c r="C6" s="58">
        <v>1653</v>
      </c>
      <c r="D6" s="60">
        <f>C6/B6*100</f>
        <v>78.939828080229219</v>
      </c>
      <c r="E6" s="61">
        <v>441</v>
      </c>
      <c r="F6" s="62">
        <f>E6/B6*100</f>
        <v>21.060171919770774</v>
      </c>
      <c r="I6" s="36"/>
      <c r="J6" s="36"/>
    </row>
    <row r="7" spans="1:10" ht="51" customHeight="1" x14ac:dyDescent="0.35">
      <c r="A7" s="32" t="s">
        <v>4</v>
      </c>
      <c r="B7" s="64">
        <v>1214</v>
      </c>
      <c r="C7" s="63">
        <v>960</v>
      </c>
      <c r="D7" s="60">
        <f>C7/B7*100</f>
        <v>79.077429983525533</v>
      </c>
      <c r="E7" s="63">
        <v>254</v>
      </c>
      <c r="F7" s="62">
        <f>E7/B7*100</f>
        <v>20.922570016474467</v>
      </c>
    </row>
    <row r="8" spans="1:10" ht="45" customHeight="1" x14ac:dyDescent="0.35">
      <c r="A8" s="32" t="s">
        <v>5</v>
      </c>
      <c r="B8" s="66">
        <v>165</v>
      </c>
      <c r="C8" s="65">
        <v>126</v>
      </c>
      <c r="D8" s="60">
        <f>C8/B8*100</f>
        <v>76.363636363636374</v>
      </c>
      <c r="E8" s="65">
        <v>39</v>
      </c>
      <c r="F8" s="62">
        <f>E8/B8*100</f>
        <v>23.636363636363637</v>
      </c>
    </row>
    <row r="9" spans="1:10" ht="45" customHeight="1" thickBot="1" x14ac:dyDescent="0.4">
      <c r="A9" s="57" t="s">
        <v>6</v>
      </c>
      <c r="B9" s="68">
        <v>347</v>
      </c>
      <c r="C9" s="67">
        <v>265</v>
      </c>
      <c r="D9" s="69">
        <f>C9/B9*100</f>
        <v>76.368876080691635</v>
      </c>
      <c r="E9" s="67">
        <v>82</v>
      </c>
      <c r="F9" s="70">
        <f>E9/B9*100</f>
        <v>23.631123919308358</v>
      </c>
    </row>
    <row r="10" spans="1:10" ht="37.5" customHeight="1" x14ac:dyDescent="0.35">
      <c r="A10" s="86" t="s">
        <v>0</v>
      </c>
      <c r="B10" s="86"/>
      <c r="C10" s="86"/>
      <c r="D10" s="86"/>
      <c r="E10" s="86"/>
      <c r="F10" s="86"/>
    </row>
  </sheetData>
  <mergeCells count="9">
    <mergeCell ref="A10:F10"/>
    <mergeCell ref="A1:F1"/>
    <mergeCell ref="A2:E2"/>
    <mergeCell ref="A3:A4"/>
    <mergeCell ref="B3:B4"/>
    <mergeCell ref="C3:C4"/>
    <mergeCell ref="D3:D4"/>
    <mergeCell ref="E3:E4"/>
    <mergeCell ref="F3:F4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0"/>
  <sheetViews>
    <sheetView topLeftCell="A2" workbookViewId="0">
      <selection activeCell="B9" sqref="B9"/>
    </sheetView>
  </sheetViews>
  <sheetFormatPr defaultColWidth="8.77734375" defaultRowHeight="37.5" customHeight="1" x14ac:dyDescent="0.35"/>
  <cols>
    <col min="1" max="1" width="28.88671875" style="1" customWidth="1"/>
    <col min="2" max="5" width="18.77734375" style="1" customWidth="1"/>
    <col min="6" max="6" width="19.88671875" style="1" customWidth="1"/>
    <col min="7" max="16384" width="8.77734375" style="1"/>
  </cols>
  <sheetData>
    <row r="1" spans="1:10" ht="61.5" customHeight="1" x14ac:dyDescent="0.35">
      <c r="A1" s="92" t="s">
        <v>38</v>
      </c>
      <c r="B1" s="93"/>
      <c r="C1" s="93"/>
      <c r="D1" s="93"/>
      <c r="E1" s="93"/>
      <c r="F1" s="94"/>
    </row>
    <row r="2" spans="1:10" ht="42.75" customHeight="1" thickBot="1" x14ac:dyDescent="0.4">
      <c r="A2" s="95" t="s">
        <v>41</v>
      </c>
      <c r="B2" s="95"/>
      <c r="C2" s="95"/>
      <c r="D2" s="95"/>
      <c r="E2" s="96"/>
      <c r="F2" s="10" t="s">
        <v>13</v>
      </c>
    </row>
    <row r="3" spans="1:10" ht="21.9" customHeight="1" x14ac:dyDescent="0.35">
      <c r="A3" s="97" t="s">
        <v>1</v>
      </c>
      <c r="B3" s="99" t="s">
        <v>8</v>
      </c>
      <c r="C3" s="99" t="s">
        <v>9</v>
      </c>
      <c r="D3" s="101" t="s">
        <v>10</v>
      </c>
      <c r="E3" s="99" t="s">
        <v>11</v>
      </c>
      <c r="F3" s="102" t="s">
        <v>10</v>
      </c>
    </row>
    <row r="4" spans="1:10" ht="21.9" customHeight="1" x14ac:dyDescent="0.35">
      <c r="A4" s="98"/>
      <c r="B4" s="100"/>
      <c r="C4" s="100"/>
      <c r="D4" s="100"/>
      <c r="E4" s="100"/>
      <c r="F4" s="103"/>
    </row>
    <row r="5" spans="1:10" ht="45" customHeight="1" x14ac:dyDescent="0.35">
      <c r="A5" s="30" t="s">
        <v>2</v>
      </c>
      <c r="B5" s="23">
        <f>C5+E5</f>
        <v>4041</v>
      </c>
      <c r="C5" s="23">
        <f>SUM(C6:C9)</f>
        <v>3254</v>
      </c>
      <c r="D5" s="24">
        <f>C5/B5*100</f>
        <v>80.524622618163818</v>
      </c>
      <c r="E5" s="23">
        <f>SUM(E6:E9)</f>
        <v>787</v>
      </c>
      <c r="F5" s="27">
        <f>E5/B5*100</f>
        <v>19.475377381836179</v>
      </c>
    </row>
    <row r="6" spans="1:10" ht="45" customHeight="1" x14ac:dyDescent="0.35">
      <c r="A6" s="54" t="s">
        <v>3</v>
      </c>
      <c r="B6" s="48">
        <f>C6+E6</f>
        <v>2292</v>
      </c>
      <c r="C6" s="47">
        <v>1918</v>
      </c>
      <c r="D6" s="50">
        <f>C6/B6*100</f>
        <v>83.682373472949394</v>
      </c>
      <c r="E6" s="51">
        <v>374</v>
      </c>
      <c r="F6" s="52">
        <f>E6/B6*100</f>
        <v>16.31762652705061</v>
      </c>
      <c r="I6" s="36"/>
      <c r="J6" s="36"/>
    </row>
    <row r="7" spans="1:10" ht="51" customHeight="1" x14ac:dyDescent="0.35">
      <c r="A7" s="32" t="s">
        <v>4</v>
      </c>
      <c r="B7" s="48">
        <f>C7+E7</f>
        <v>972</v>
      </c>
      <c r="C7" s="2">
        <v>805</v>
      </c>
      <c r="D7" s="3">
        <f>C7/B7*100</f>
        <v>82.818930041152257</v>
      </c>
      <c r="E7" s="2">
        <v>167</v>
      </c>
      <c r="F7" s="28">
        <f>E7/B7*100</f>
        <v>17.181069958847736</v>
      </c>
    </row>
    <row r="8" spans="1:10" ht="45" customHeight="1" x14ac:dyDescent="0.35">
      <c r="A8" s="32" t="s">
        <v>5</v>
      </c>
      <c r="B8" s="48">
        <f>C8+E8</f>
        <v>280</v>
      </c>
      <c r="C8" s="2">
        <v>174</v>
      </c>
      <c r="D8" s="3">
        <f>C8/B8*100</f>
        <v>62.142857142857146</v>
      </c>
      <c r="E8" s="2">
        <v>106</v>
      </c>
      <c r="F8" s="28">
        <f>E8/B8*100</f>
        <v>37.857142857142854</v>
      </c>
    </row>
    <row r="9" spans="1:10" ht="45" customHeight="1" thickBot="1" x14ac:dyDescent="0.4">
      <c r="A9" s="55" t="s">
        <v>6</v>
      </c>
      <c r="B9" s="53">
        <f>C9+E9</f>
        <v>497</v>
      </c>
      <c r="C9" s="20">
        <v>357</v>
      </c>
      <c r="D9" s="22">
        <f>C9/B9*100</f>
        <v>71.83098591549296</v>
      </c>
      <c r="E9" s="20">
        <v>140</v>
      </c>
      <c r="F9" s="29">
        <f>E9/B9*100</f>
        <v>28.169014084507044</v>
      </c>
    </row>
    <row r="10" spans="1:10" ht="37.5" customHeight="1" x14ac:dyDescent="0.35">
      <c r="A10" s="86" t="s">
        <v>0</v>
      </c>
      <c r="B10" s="86"/>
      <c r="C10" s="86"/>
      <c r="D10" s="86"/>
      <c r="E10" s="86"/>
      <c r="F10" s="86"/>
    </row>
  </sheetData>
  <mergeCells count="9">
    <mergeCell ref="A10:F10"/>
    <mergeCell ref="A1:F1"/>
    <mergeCell ref="A2:E2"/>
    <mergeCell ref="A3:A4"/>
    <mergeCell ref="B3:B4"/>
    <mergeCell ref="C3:C4"/>
    <mergeCell ref="D3:D4"/>
    <mergeCell ref="E3:E4"/>
    <mergeCell ref="F3:F4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0"/>
  <sheetViews>
    <sheetView topLeftCell="A2" workbookViewId="0">
      <selection activeCell="A10" sqref="A10:F10"/>
    </sheetView>
  </sheetViews>
  <sheetFormatPr defaultColWidth="8.77734375" defaultRowHeight="37.5" customHeight="1" x14ac:dyDescent="0.35"/>
  <cols>
    <col min="1" max="1" width="28.88671875" style="1" customWidth="1"/>
    <col min="2" max="5" width="18.77734375" style="1" customWidth="1"/>
    <col min="6" max="6" width="19.88671875" style="1" customWidth="1"/>
    <col min="7" max="16384" width="8.77734375" style="1"/>
  </cols>
  <sheetData>
    <row r="1" spans="1:10" ht="61.5" customHeight="1" x14ac:dyDescent="0.35">
      <c r="A1" s="92" t="s">
        <v>39</v>
      </c>
      <c r="B1" s="93"/>
      <c r="C1" s="93"/>
      <c r="D1" s="93"/>
      <c r="E1" s="93"/>
      <c r="F1" s="94"/>
    </row>
    <row r="2" spans="1:10" ht="42.75" customHeight="1" thickBot="1" x14ac:dyDescent="0.4">
      <c r="A2" s="95" t="s">
        <v>31</v>
      </c>
      <c r="B2" s="95"/>
      <c r="C2" s="95"/>
      <c r="D2" s="95"/>
      <c r="E2" s="96"/>
      <c r="F2" s="10" t="s">
        <v>13</v>
      </c>
    </row>
    <row r="3" spans="1:10" ht="21.9" customHeight="1" x14ac:dyDescent="0.35">
      <c r="A3" s="97" t="s">
        <v>1</v>
      </c>
      <c r="B3" s="99" t="s">
        <v>8</v>
      </c>
      <c r="C3" s="99" t="s">
        <v>9</v>
      </c>
      <c r="D3" s="101" t="s">
        <v>10</v>
      </c>
      <c r="E3" s="99" t="s">
        <v>11</v>
      </c>
      <c r="F3" s="102" t="s">
        <v>10</v>
      </c>
    </row>
    <row r="4" spans="1:10" ht="21.9" customHeight="1" x14ac:dyDescent="0.35">
      <c r="A4" s="98"/>
      <c r="B4" s="100"/>
      <c r="C4" s="100"/>
      <c r="D4" s="100"/>
      <c r="E4" s="100"/>
      <c r="F4" s="103"/>
    </row>
    <row r="5" spans="1:10" ht="45" customHeight="1" x14ac:dyDescent="0.35">
      <c r="A5" s="30" t="s">
        <v>2</v>
      </c>
      <c r="B5" s="23">
        <f>C5+E5</f>
        <v>4269</v>
      </c>
      <c r="C5" s="23">
        <f>SUM(C6:C9)</f>
        <v>3403</v>
      </c>
      <c r="D5" s="24">
        <f>C5/B5*100</f>
        <v>79.71421878660108</v>
      </c>
      <c r="E5" s="23">
        <f>SUM(E6:E9)</f>
        <v>866</v>
      </c>
      <c r="F5" s="27">
        <f>E5/B5*100</f>
        <v>20.285781213398923</v>
      </c>
    </row>
    <row r="6" spans="1:10" ht="45" customHeight="1" x14ac:dyDescent="0.35">
      <c r="A6" s="31" t="s">
        <v>3</v>
      </c>
      <c r="B6" s="48">
        <f>C6+E6</f>
        <v>1602</v>
      </c>
      <c r="C6" s="47">
        <v>1223</v>
      </c>
      <c r="D6" s="50">
        <f>C6/B6*100</f>
        <v>76.342072409488139</v>
      </c>
      <c r="E6" s="51">
        <v>379</v>
      </c>
      <c r="F6" s="52">
        <f>E6/B6*100</f>
        <v>23.657927590511861</v>
      </c>
      <c r="I6" s="36"/>
      <c r="J6" s="36"/>
    </row>
    <row r="7" spans="1:10" ht="51" customHeight="1" x14ac:dyDescent="0.35">
      <c r="A7" s="32" t="s">
        <v>4</v>
      </c>
      <c r="B7" s="48">
        <f>C7+E7</f>
        <v>1628</v>
      </c>
      <c r="C7" s="2">
        <v>1358</v>
      </c>
      <c r="D7" s="3">
        <f>C7/B7*100</f>
        <v>83.415233415233416</v>
      </c>
      <c r="E7" s="2">
        <v>270</v>
      </c>
      <c r="F7" s="28">
        <f>E7/B7*100</f>
        <v>16.584766584766587</v>
      </c>
    </row>
    <row r="8" spans="1:10" ht="45" customHeight="1" x14ac:dyDescent="0.35">
      <c r="A8" s="32" t="s">
        <v>5</v>
      </c>
      <c r="B8" s="48">
        <f>C8+E8</f>
        <v>263</v>
      </c>
      <c r="C8" s="2">
        <v>163</v>
      </c>
      <c r="D8" s="3">
        <f>C8/B8*100</f>
        <v>61.977186311787072</v>
      </c>
      <c r="E8" s="2">
        <v>100</v>
      </c>
      <c r="F8" s="28">
        <f>E8/B8*100</f>
        <v>38.022813688212928</v>
      </c>
    </row>
    <row r="9" spans="1:10" ht="45" customHeight="1" thickBot="1" x14ac:dyDescent="0.4">
      <c r="A9" s="33" t="s">
        <v>6</v>
      </c>
      <c r="B9" s="53">
        <f>C9+E9</f>
        <v>776</v>
      </c>
      <c r="C9" s="20">
        <v>659</v>
      </c>
      <c r="D9" s="22">
        <f>C9/B9*100</f>
        <v>84.922680412371136</v>
      </c>
      <c r="E9" s="20">
        <v>117</v>
      </c>
      <c r="F9" s="29">
        <f>E9/B9*100</f>
        <v>15.077319587628866</v>
      </c>
    </row>
    <row r="10" spans="1:10" ht="37.5" customHeight="1" x14ac:dyDescent="0.35">
      <c r="A10" s="86" t="s">
        <v>0</v>
      </c>
      <c r="B10" s="86"/>
      <c r="C10" s="86"/>
      <c r="D10" s="86"/>
      <c r="E10" s="86"/>
      <c r="F10" s="86"/>
    </row>
  </sheetData>
  <mergeCells count="9">
    <mergeCell ref="A10:F10"/>
    <mergeCell ref="A1:F1"/>
    <mergeCell ref="A2:E2"/>
    <mergeCell ref="A3:A4"/>
    <mergeCell ref="B3:B4"/>
    <mergeCell ref="C3:C4"/>
    <mergeCell ref="D3:D4"/>
    <mergeCell ref="E3:E4"/>
    <mergeCell ref="F3:F4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0"/>
  <sheetViews>
    <sheetView workbookViewId="0">
      <selection sqref="A1:F1"/>
    </sheetView>
  </sheetViews>
  <sheetFormatPr defaultColWidth="8.77734375" defaultRowHeight="37.5" customHeight="1" x14ac:dyDescent="0.35"/>
  <cols>
    <col min="1" max="1" width="28.88671875" style="1" customWidth="1"/>
    <col min="2" max="5" width="18.77734375" style="1" customWidth="1"/>
    <col min="6" max="6" width="19.88671875" style="1" customWidth="1"/>
    <col min="7" max="16384" width="8.77734375" style="1"/>
  </cols>
  <sheetData>
    <row r="1" spans="1:10" ht="61.5" customHeight="1" x14ac:dyDescent="0.35">
      <c r="A1" s="92" t="s">
        <v>38</v>
      </c>
      <c r="B1" s="93"/>
      <c r="C1" s="93"/>
      <c r="D1" s="93"/>
      <c r="E1" s="93"/>
      <c r="F1" s="94"/>
    </row>
    <row r="2" spans="1:10" ht="42.75" customHeight="1" thickBot="1" x14ac:dyDescent="0.4">
      <c r="A2" s="95" t="s">
        <v>32</v>
      </c>
      <c r="B2" s="95"/>
      <c r="C2" s="95"/>
      <c r="D2" s="95"/>
      <c r="E2" s="96"/>
      <c r="F2" s="10" t="s">
        <v>13</v>
      </c>
    </row>
    <row r="3" spans="1:10" ht="21.9" customHeight="1" x14ac:dyDescent="0.35">
      <c r="A3" s="97" t="s">
        <v>1</v>
      </c>
      <c r="B3" s="99" t="s">
        <v>8</v>
      </c>
      <c r="C3" s="99" t="s">
        <v>9</v>
      </c>
      <c r="D3" s="101" t="s">
        <v>10</v>
      </c>
      <c r="E3" s="99" t="s">
        <v>11</v>
      </c>
      <c r="F3" s="102" t="s">
        <v>10</v>
      </c>
    </row>
    <row r="4" spans="1:10" ht="21.9" customHeight="1" x14ac:dyDescent="0.35">
      <c r="A4" s="98"/>
      <c r="B4" s="100"/>
      <c r="C4" s="100"/>
      <c r="D4" s="100"/>
      <c r="E4" s="100"/>
      <c r="F4" s="103"/>
    </row>
    <row r="5" spans="1:10" ht="45" customHeight="1" x14ac:dyDescent="0.35">
      <c r="A5" s="30" t="s">
        <v>2</v>
      </c>
      <c r="B5" s="23">
        <f>C5+E5</f>
        <v>2764</v>
      </c>
      <c r="C5" s="23">
        <f>SUM(C6:C9)</f>
        <v>2211</v>
      </c>
      <c r="D5" s="24">
        <f>C5/B5*100</f>
        <v>79.992764109985529</v>
      </c>
      <c r="E5" s="23">
        <f>SUM(E6:E9)</f>
        <v>553</v>
      </c>
      <c r="F5" s="27">
        <f>E5/B5*100</f>
        <v>20.007235890014471</v>
      </c>
    </row>
    <row r="6" spans="1:10" ht="45" customHeight="1" x14ac:dyDescent="0.35">
      <c r="A6" s="31" t="s">
        <v>3</v>
      </c>
      <c r="B6" s="48">
        <f>C6+E6</f>
        <v>1412</v>
      </c>
      <c r="C6" s="47">
        <v>1139</v>
      </c>
      <c r="D6" s="50">
        <f>C6/B6*100</f>
        <v>80.665722379603395</v>
      </c>
      <c r="E6" s="51">
        <v>273</v>
      </c>
      <c r="F6" s="52">
        <f>E6/B6*100</f>
        <v>19.334277620396602</v>
      </c>
      <c r="I6" s="36"/>
      <c r="J6" s="36"/>
    </row>
    <row r="7" spans="1:10" ht="51" customHeight="1" x14ac:dyDescent="0.35">
      <c r="A7" s="32" t="s">
        <v>4</v>
      </c>
      <c r="B7" s="25">
        <f>C7+E7</f>
        <v>976</v>
      </c>
      <c r="C7" s="2">
        <v>811</v>
      </c>
      <c r="D7" s="3">
        <f>C7/B7*100</f>
        <v>83.094262295081961</v>
      </c>
      <c r="E7" s="2">
        <v>165</v>
      </c>
      <c r="F7" s="28">
        <f>E7/B7*100</f>
        <v>16.905737704918032</v>
      </c>
    </row>
    <row r="8" spans="1:10" ht="45" customHeight="1" x14ac:dyDescent="0.35">
      <c r="A8" s="32" t="s">
        <v>5</v>
      </c>
      <c r="B8" s="25">
        <f>C8+E8</f>
        <v>195</v>
      </c>
      <c r="C8" s="2">
        <v>138</v>
      </c>
      <c r="D8" s="3">
        <f>C8/B8*100</f>
        <v>70.769230769230774</v>
      </c>
      <c r="E8" s="2">
        <v>57</v>
      </c>
      <c r="F8" s="28">
        <f>E8/B8*100</f>
        <v>29.230769230769234</v>
      </c>
    </row>
    <row r="9" spans="1:10" ht="45" customHeight="1" thickBot="1" x14ac:dyDescent="0.4">
      <c r="A9" s="33" t="s">
        <v>6</v>
      </c>
      <c r="B9" s="35">
        <f>C9+E9</f>
        <v>181</v>
      </c>
      <c r="C9" s="20">
        <v>123</v>
      </c>
      <c r="D9" s="22">
        <f>C9/B9*100</f>
        <v>67.95580110497238</v>
      </c>
      <c r="E9" s="20">
        <v>58</v>
      </c>
      <c r="F9" s="29">
        <f>E9/B9*100</f>
        <v>32.044198895027627</v>
      </c>
    </row>
    <row r="10" spans="1:10" ht="37.5" customHeight="1" x14ac:dyDescent="0.35">
      <c r="A10" s="86" t="s">
        <v>0</v>
      </c>
      <c r="B10" s="86"/>
      <c r="C10" s="86"/>
      <c r="D10" s="86"/>
      <c r="E10" s="86"/>
      <c r="F10" s="86"/>
    </row>
  </sheetData>
  <mergeCells count="9">
    <mergeCell ref="A10:F10"/>
    <mergeCell ref="A1:F1"/>
    <mergeCell ref="A2:E2"/>
    <mergeCell ref="A3:A4"/>
    <mergeCell ref="B3:B4"/>
    <mergeCell ref="C3:C4"/>
    <mergeCell ref="D3:D4"/>
    <mergeCell ref="E3:E4"/>
    <mergeCell ref="F3:F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0"/>
  <sheetViews>
    <sheetView workbookViewId="0">
      <selection sqref="A1:F1"/>
    </sheetView>
  </sheetViews>
  <sheetFormatPr defaultColWidth="8.77734375" defaultRowHeight="37.5" customHeight="1" x14ac:dyDescent="0.35"/>
  <cols>
    <col min="1" max="1" width="28.88671875" style="1" customWidth="1"/>
    <col min="2" max="5" width="18.77734375" style="1" customWidth="1"/>
    <col min="6" max="6" width="19.88671875" style="1" customWidth="1"/>
    <col min="7" max="16384" width="8.77734375" style="1"/>
  </cols>
  <sheetData>
    <row r="1" spans="1:10" ht="61.5" customHeight="1" x14ac:dyDescent="0.35">
      <c r="A1" s="92" t="s">
        <v>38</v>
      </c>
      <c r="B1" s="93"/>
      <c r="C1" s="93"/>
      <c r="D1" s="93"/>
      <c r="E1" s="93"/>
      <c r="F1" s="94"/>
    </row>
    <row r="2" spans="1:10" ht="42.75" customHeight="1" thickBot="1" x14ac:dyDescent="0.4">
      <c r="A2" s="95" t="s">
        <v>33</v>
      </c>
      <c r="B2" s="95"/>
      <c r="C2" s="95"/>
      <c r="D2" s="95"/>
      <c r="E2" s="96"/>
      <c r="F2" s="10" t="s">
        <v>13</v>
      </c>
    </row>
    <row r="3" spans="1:10" ht="21.9" customHeight="1" x14ac:dyDescent="0.35">
      <c r="A3" s="97" t="s">
        <v>1</v>
      </c>
      <c r="B3" s="99" t="s">
        <v>8</v>
      </c>
      <c r="C3" s="99" t="s">
        <v>9</v>
      </c>
      <c r="D3" s="101" t="s">
        <v>10</v>
      </c>
      <c r="E3" s="99" t="s">
        <v>11</v>
      </c>
      <c r="F3" s="102" t="s">
        <v>10</v>
      </c>
    </row>
    <row r="4" spans="1:10" ht="21.9" customHeight="1" x14ac:dyDescent="0.35">
      <c r="A4" s="98"/>
      <c r="B4" s="100"/>
      <c r="C4" s="100"/>
      <c r="D4" s="100"/>
      <c r="E4" s="100"/>
      <c r="F4" s="103"/>
    </row>
    <row r="5" spans="1:10" ht="45" customHeight="1" x14ac:dyDescent="0.35">
      <c r="A5" s="30" t="s">
        <v>2</v>
      </c>
      <c r="B5" s="23">
        <f>C5+E5</f>
        <v>2942</v>
      </c>
      <c r="C5" s="23">
        <f>SUM(C6:C9)</f>
        <v>2387</v>
      </c>
      <c r="D5" s="24">
        <f>C5/B5*100</f>
        <v>81.135282121006114</v>
      </c>
      <c r="E5" s="23">
        <f>SUM(E6:E9)</f>
        <v>555</v>
      </c>
      <c r="F5" s="27">
        <f>E5/B5*100</f>
        <v>18.864717878993879</v>
      </c>
    </row>
    <row r="6" spans="1:10" ht="45" customHeight="1" x14ac:dyDescent="0.35">
      <c r="A6" s="31" t="s">
        <v>3</v>
      </c>
      <c r="B6" s="25">
        <f>C6+E6</f>
        <v>1466</v>
      </c>
      <c r="C6" s="34">
        <v>1209</v>
      </c>
      <c r="D6" s="3">
        <f>C6/B6*100</f>
        <v>82.469304229195089</v>
      </c>
      <c r="E6" s="4">
        <v>257</v>
      </c>
      <c r="F6" s="28">
        <f>E6/B6*100</f>
        <v>17.530695770804911</v>
      </c>
      <c r="I6" s="36"/>
      <c r="J6" s="36"/>
    </row>
    <row r="7" spans="1:10" ht="51" customHeight="1" x14ac:dyDescent="0.35">
      <c r="A7" s="32" t="s">
        <v>4</v>
      </c>
      <c r="B7" s="25">
        <f>C7+E7</f>
        <v>975</v>
      </c>
      <c r="C7" s="2">
        <v>813</v>
      </c>
      <c r="D7" s="3">
        <f>C7/B7*100</f>
        <v>83.384615384615373</v>
      </c>
      <c r="E7" s="2">
        <v>162</v>
      </c>
      <c r="F7" s="28">
        <f>E7/B7*100</f>
        <v>16.615384615384617</v>
      </c>
    </row>
    <row r="8" spans="1:10" ht="45" customHeight="1" x14ac:dyDescent="0.35">
      <c r="A8" s="32" t="s">
        <v>5</v>
      </c>
      <c r="B8" s="25">
        <f>C8+E8</f>
        <v>89</v>
      </c>
      <c r="C8" s="2">
        <v>69</v>
      </c>
      <c r="D8" s="3">
        <f>C8/B8*100</f>
        <v>77.528089887640448</v>
      </c>
      <c r="E8" s="2">
        <v>20</v>
      </c>
      <c r="F8" s="28">
        <f>E8/B8*100</f>
        <v>22.471910112359549</v>
      </c>
    </row>
    <row r="9" spans="1:10" ht="45" customHeight="1" thickBot="1" x14ac:dyDescent="0.4">
      <c r="A9" s="33" t="s">
        <v>6</v>
      </c>
      <c r="B9" s="35">
        <f>C9+E9</f>
        <v>412</v>
      </c>
      <c r="C9" s="20">
        <v>296</v>
      </c>
      <c r="D9" s="22">
        <f>C9/B9*100</f>
        <v>71.844660194174764</v>
      </c>
      <c r="E9" s="20">
        <v>116</v>
      </c>
      <c r="F9" s="29">
        <f>E9/B9*100</f>
        <v>28.155339805825243</v>
      </c>
    </row>
    <row r="10" spans="1:10" ht="37.5" customHeight="1" x14ac:dyDescent="0.35">
      <c r="A10" s="86" t="s">
        <v>0</v>
      </c>
      <c r="B10" s="86"/>
      <c r="C10" s="86"/>
      <c r="D10" s="86"/>
      <c r="E10" s="86"/>
      <c r="F10" s="86"/>
    </row>
  </sheetData>
  <mergeCells count="9">
    <mergeCell ref="A10:F10"/>
    <mergeCell ref="A1:F1"/>
    <mergeCell ref="A2:E2"/>
    <mergeCell ref="A3:A4"/>
    <mergeCell ref="B3:B4"/>
    <mergeCell ref="C3:C4"/>
    <mergeCell ref="D3:D4"/>
    <mergeCell ref="E3:E4"/>
    <mergeCell ref="F3:F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各年度-依時間序列</vt:lpstr>
      <vt:lpstr>112</vt:lpstr>
      <vt:lpstr>111</vt:lpstr>
      <vt:lpstr>110</vt:lpstr>
      <vt:lpstr>109</vt:lpstr>
      <vt:lpstr>108</vt:lpstr>
      <vt:lpstr>107</vt:lpstr>
      <vt:lpstr>106</vt:lpstr>
      <vt:lpstr>105</vt:lpstr>
      <vt:lpstr>104</vt:lpstr>
      <vt:lpstr>103</vt:lpstr>
      <vt:lpstr>102</vt:lpstr>
      <vt:lpstr>101</vt:lpstr>
    </vt:vector>
  </TitlesOfParts>
  <Company>MOEA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MOEA</dc:creator>
  <cp:lastModifiedBy>吳美甘</cp:lastModifiedBy>
  <cp:lastPrinted>2024-06-03T09:09:58Z</cp:lastPrinted>
  <dcterms:created xsi:type="dcterms:W3CDTF">1999-07-27T01:45:40Z</dcterms:created>
  <dcterms:modified xsi:type="dcterms:W3CDTF">2024-06-03T09:14:59Z</dcterms:modified>
</cp:coreProperties>
</file>