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energypolicy\能源政策公用槽\113年政策計畫\2.各工作項目區\04.推動能源署性別主流化相關事宜\4_交辦事項\1130530-112年度性別統計資料及性別分析報告\3_112年性別統計資料及性別分析報告\12_能源管理專業人才培訓推廣計畫性別統計資料\"/>
    </mc:Choice>
  </mc:AlternateContent>
  <xr:revisionPtr revIDLastSave="0" documentId="13_ncr:1_{93F4A9E1-CBCD-4F64-87B7-D722838FD7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各年度時間序列" sheetId="1" r:id="rId1"/>
  </sheets>
  <definedNames>
    <definedName name="_xlnm.Print_Area" localSheetId="0">各年度時間序列!$A$1:$Q$52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" i="1" l="1"/>
  <c r="N6" i="1" l="1"/>
  <c r="G8" i="1"/>
  <c r="F8" i="1"/>
  <c r="E8" i="1"/>
  <c r="E6" i="1"/>
  <c r="N8" i="1" l="1"/>
  <c r="M8" i="1"/>
  <c r="K8" i="1"/>
  <c r="J8" i="1"/>
  <c r="I8" i="1"/>
  <c r="D8" i="1"/>
  <c r="O7" i="1"/>
  <c r="Q8" i="1" s="1"/>
  <c r="M6" i="1"/>
  <c r="L6" i="1"/>
  <c r="K6" i="1"/>
  <c r="J6" i="1"/>
  <c r="I6" i="1"/>
  <c r="G6" i="1"/>
  <c r="F6" i="1"/>
  <c r="D6" i="1"/>
  <c r="Q6" i="1"/>
  <c r="P6" i="1" l="1"/>
  <c r="O6" i="1"/>
  <c r="O8" i="1"/>
  <c r="P8" i="1"/>
  <c r="O11" i="1"/>
  <c r="Q12" i="1" s="1"/>
  <c r="O9" i="1"/>
  <c r="O10" i="1" s="1"/>
  <c r="P10" i="1" l="1"/>
  <c r="Q10" i="1"/>
  <c r="O12" i="1"/>
  <c r="P12" i="1"/>
  <c r="E10" i="1" l="1"/>
  <c r="D10" i="1" l="1"/>
  <c r="N12" i="1" l="1"/>
  <c r="I12" i="1"/>
  <c r="M12" i="1"/>
  <c r="N10" i="1"/>
  <c r="I10" i="1"/>
  <c r="H10" i="1"/>
  <c r="G10" i="1"/>
  <c r="F10" i="1"/>
  <c r="M10" i="1"/>
  <c r="J10" i="1" l="1"/>
  <c r="J12" i="1"/>
  <c r="K12" i="1"/>
  <c r="L10" i="1"/>
  <c r="D12" i="1"/>
  <c r="L12" i="1"/>
  <c r="K10" i="1"/>
  <c r="K16" i="1"/>
  <c r="J16" i="1"/>
  <c r="I16" i="1"/>
  <c r="H16" i="1"/>
  <c r="O15" i="1"/>
  <c r="O16" i="1" s="1"/>
  <c r="O13" i="1"/>
  <c r="O14" i="1" s="1"/>
  <c r="D13" i="1"/>
  <c r="F14" i="1" s="1"/>
  <c r="D15" i="1"/>
  <c r="L16" i="1" s="1"/>
  <c r="E16" i="1" l="1"/>
  <c r="G16" i="1"/>
  <c r="Q16" i="1"/>
  <c r="E14" i="1"/>
  <c r="N16" i="1"/>
  <c r="F16" i="1"/>
  <c r="M16" i="1"/>
  <c r="P16" i="1"/>
  <c r="Q14" i="1"/>
  <c r="P14" i="1"/>
  <c r="N14" i="1"/>
  <c r="L14" i="1"/>
  <c r="M14" i="1"/>
  <c r="I14" i="1"/>
  <c r="J14" i="1"/>
  <c r="H14" i="1"/>
  <c r="K14" i="1"/>
  <c r="G14" i="1"/>
  <c r="O51" i="1"/>
  <c r="Q52" i="1" s="1"/>
  <c r="D51" i="1"/>
  <c r="I52" i="1" s="1"/>
  <c r="O49" i="1"/>
  <c r="Q50" i="1" s="1"/>
  <c r="D49" i="1"/>
  <c r="I50" i="1" s="1"/>
  <c r="O47" i="1"/>
  <c r="Q48" i="1" s="1"/>
  <c r="D47" i="1"/>
  <c r="I48" i="1" s="1"/>
  <c r="O45" i="1"/>
  <c r="Q46" i="1" s="1"/>
  <c r="D45" i="1"/>
  <c r="I46" i="1" s="1"/>
  <c r="O43" i="1"/>
  <c r="Q44" i="1" s="1"/>
  <c r="D43" i="1"/>
  <c r="I44" i="1" s="1"/>
  <c r="O41" i="1"/>
  <c r="Q42" i="1" s="1"/>
  <c r="D41" i="1"/>
  <c r="I42" i="1" s="1"/>
  <c r="O39" i="1"/>
  <c r="Q40" i="1" s="1"/>
  <c r="D39" i="1"/>
  <c r="I40" i="1" s="1"/>
  <c r="O37" i="1"/>
  <c r="Q38" i="1" s="1"/>
  <c r="D37" i="1"/>
  <c r="I38" i="1" s="1"/>
  <c r="O35" i="1"/>
  <c r="Q36" i="1" s="1"/>
  <c r="D35" i="1"/>
  <c r="I36" i="1" s="1"/>
  <c r="O33" i="1"/>
  <c r="Q34" i="1" s="1"/>
  <c r="D33" i="1"/>
  <c r="I34" i="1" s="1"/>
  <c r="O31" i="1"/>
  <c r="Q32" i="1" s="1"/>
  <c r="D31" i="1"/>
  <c r="I32" i="1" s="1"/>
  <c r="O29" i="1"/>
  <c r="Q30" i="1" s="1"/>
  <c r="D29" i="1"/>
  <c r="I30" i="1" s="1"/>
  <c r="O27" i="1"/>
  <c r="Q28" i="1" s="1"/>
  <c r="D27" i="1"/>
  <c r="I28" i="1" s="1"/>
  <c r="O25" i="1"/>
  <c r="Q26" i="1" s="1"/>
  <c r="D25" i="1"/>
  <c r="I26" i="1" s="1"/>
  <c r="O23" i="1"/>
  <c r="Q24" i="1" s="1"/>
  <c r="D23" i="1"/>
  <c r="I24" i="1" s="1"/>
  <c r="O21" i="1"/>
  <c r="Q22" i="1" s="1"/>
  <c r="D21" i="1"/>
  <c r="I22" i="1" s="1"/>
  <c r="O19" i="1"/>
  <c r="Q20" i="1" s="1"/>
  <c r="D19" i="1"/>
  <c r="I20" i="1" s="1"/>
  <c r="O17" i="1"/>
  <c r="Q18" i="1" s="1"/>
  <c r="D17" i="1"/>
  <c r="I18" i="1" s="1"/>
  <c r="E34" i="1" l="1"/>
  <c r="D34" i="1"/>
  <c r="M34" i="1"/>
  <c r="L50" i="1"/>
  <c r="L34" i="1"/>
  <c r="K34" i="1"/>
  <c r="M24" i="1"/>
  <c r="K50" i="1"/>
  <c r="L24" i="1"/>
  <c r="E50" i="1"/>
  <c r="M50" i="1"/>
  <c r="D50" i="1"/>
  <c r="M40" i="1"/>
  <c r="M26" i="1"/>
  <c r="L18" i="1"/>
  <c r="M42" i="1"/>
  <c r="D52" i="1"/>
  <c r="E52" i="1"/>
  <c r="K52" i="1"/>
  <c r="L52" i="1"/>
  <c r="M52" i="1"/>
  <c r="E36" i="1"/>
  <c r="L36" i="1"/>
  <c r="K22" i="1"/>
  <c r="K32" i="1"/>
  <c r="L22" i="1"/>
  <c r="L32" i="1"/>
  <c r="K38" i="1"/>
  <c r="K48" i="1"/>
  <c r="L40" i="1"/>
  <c r="K36" i="1"/>
  <c r="M36" i="1"/>
  <c r="E32" i="1"/>
  <c r="L38" i="1"/>
  <c r="D22" i="1"/>
  <c r="M38" i="1"/>
  <c r="D32" i="1"/>
  <c r="D48" i="1"/>
  <c r="D30" i="1"/>
  <c r="D46" i="1"/>
  <c r="E48" i="1"/>
  <c r="D20" i="1"/>
  <c r="D28" i="1"/>
  <c r="E30" i="1"/>
  <c r="D44" i="1"/>
  <c r="E46" i="1"/>
  <c r="K20" i="1"/>
  <c r="D26" i="1"/>
  <c r="E28" i="1"/>
  <c r="K30" i="1"/>
  <c r="D42" i="1"/>
  <c r="E44" i="1"/>
  <c r="K46" i="1"/>
  <c r="L48" i="1"/>
  <c r="L20" i="1"/>
  <c r="D24" i="1"/>
  <c r="E26" i="1"/>
  <c r="K28" i="1"/>
  <c r="L30" i="1"/>
  <c r="M32" i="1"/>
  <c r="D40" i="1"/>
  <c r="E42" i="1"/>
  <c r="K44" i="1"/>
  <c r="L46" i="1"/>
  <c r="M48" i="1"/>
  <c r="D18" i="1"/>
  <c r="E24" i="1"/>
  <c r="K26" i="1"/>
  <c r="L28" i="1"/>
  <c r="M30" i="1"/>
  <c r="D38" i="1"/>
  <c r="E40" i="1"/>
  <c r="K42" i="1"/>
  <c r="L44" i="1"/>
  <c r="M46" i="1"/>
  <c r="K18" i="1"/>
  <c r="K24" i="1"/>
  <c r="L26" i="1"/>
  <c r="M28" i="1"/>
  <c r="D36" i="1"/>
  <c r="E38" i="1"/>
  <c r="K40" i="1"/>
  <c r="L42" i="1"/>
  <c r="M44" i="1"/>
  <c r="D14" i="1"/>
  <c r="D16" i="1"/>
  <c r="J18" i="1"/>
  <c r="J20" i="1"/>
  <c r="J22" i="1"/>
  <c r="J24" i="1"/>
  <c r="J26" i="1"/>
  <c r="J28" i="1"/>
  <c r="J30" i="1"/>
  <c r="J32" i="1"/>
  <c r="J34" i="1"/>
  <c r="J36" i="1"/>
  <c r="J38" i="1"/>
  <c r="J40" i="1"/>
  <c r="J42" i="1"/>
  <c r="J44" i="1"/>
  <c r="J46" i="1"/>
  <c r="J48" i="1"/>
  <c r="J50" i="1"/>
  <c r="J52" i="1"/>
  <c r="E18" i="1"/>
  <c r="M20" i="1"/>
  <c r="N20" i="1"/>
  <c r="F24" i="1"/>
  <c r="N28" i="1"/>
  <c r="N30" i="1"/>
  <c r="N32" i="1"/>
  <c r="N38" i="1"/>
  <c r="F40" i="1"/>
  <c r="F42" i="1"/>
  <c r="N44" i="1"/>
  <c r="N48" i="1"/>
  <c r="N52" i="1"/>
  <c r="G18" i="1"/>
  <c r="O18" i="1"/>
  <c r="G20" i="1"/>
  <c r="O20" i="1"/>
  <c r="G22" i="1"/>
  <c r="O22" i="1"/>
  <c r="G24" i="1"/>
  <c r="O24" i="1"/>
  <c r="G26" i="1"/>
  <c r="O26" i="1"/>
  <c r="G28" i="1"/>
  <c r="O28" i="1"/>
  <c r="G30" i="1"/>
  <c r="O30" i="1"/>
  <c r="G32" i="1"/>
  <c r="O32" i="1"/>
  <c r="G34" i="1"/>
  <c r="O34" i="1"/>
  <c r="G36" i="1"/>
  <c r="O36" i="1"/>
  <c r="G38" i="1"/>
  <c r="O38" i="1"/>
  <c r="G40" i="1"/>
  <c r="O40" i="1"/>
  <c r="G42" i="1"/>
  <c r="O42" i="1"/>
  <c r="G44" i="1"/>
  <c r="O44" i="1"/>
  <c r="G46" i="1"/>
  <c r="O46" i="1"/>
  <c r="G48" i="1"/>
  <c r="O48" i="1"/>
  <c r="G50" i="1"/>
  <c r="O50" i="1"/>
  <c r="G52" i="1"/>
  <c r="O52" i="1"/>
  <c r="M18" i="1"/>
  <c r="E22" i="1"/>
  <c r="N18" i="1"/>
  <c r="F22" i="1"/>
  <c r="N24" i="1"/>
  <c r="N26" i="1"/>
  <c r="F32" i="1"/>
  <c r="N34" i="1"/>
  <c r="F36" i="1"/>
  <c r="F38" i="1"/>
  <c r="N40" i="1"/>
  <c r="F44" i="1"/>
  <c r="N46" i="1"/>
  <c r="F50" i="1"/>
  <c r="F52" i="1"/>
  <c r="H18" i="1"/>
  <c r="P18" i="1"/>
  <c r="H20" i="1"/>
  <c r="P20" i="1"/>
  <c r="H22" i="1"/>
  <c r="P22" i="1"/>
  <c r="H24" i="1"/>
  <c r="P24" i="1"/>
  <c r="H26" i="1"/>
  <c r="P26" i="1"/>
  <c r="H28" i="1"/>
  <c r="P28" i="1"/>
  <c r="H30" i="1"/>
  <c r="P30" i="1"/>
  <c r="H32" i="1"/>
  <c r="P32" i="1"/>
  <c r="H34" i="1"/>
  <c r="P34" i="1"/>
  <c r="H36" i="1"/>
  <c r="P36" i="1"/>
  <c r="H38" i="1"/>
  <c r="P38" i="1"/>
  <c r="H40" i="1"/>
  <c r="P40" i="1"/>
  <c r="H42" i="1"/>
  <c r="P42" i="1"/>
  <c r="H44" i="1"/>
  <c r="P44" i="1"/>
  <c r="H46" i="1"/>
  <c r="P46" i="1"/>
  <c r="H48" i="1"/>
  <c r="P48" i="1"/>
  <c r="H50" i="1"/>
  <c r="P50" i="1"/>
  <c r="H52" i="1"/>
  <c r="P52" i="1"/>
  <c r="E20" i="1"/>
  <c r="M22" i="1"/>
  <c r="F18" i="1"/>
  <c r="F20" i="1"/>
  <c r="N22" i="1"/>
  <c r="F26" i="1"/>
  <c r="F28" i="1"/>
  <c r="F30" i="1"/>
  <c r="F34" i="1"/>
  <c r="N36" i="1"/>
  <c r="N42" i="1"/>
  <c r="F46" i="1"/>
  <c r="F48" i="1"/>
  <c r="N50" i="1"/>
</calcChain>
</file>

<file path=xl/sharedStrings.xml><?xml version="1.0" encoding="utf-8"?>
<sst xmlns="http://schemas.openxmlformats.org/spreadsheetml/2006/main" count="105" uniqueCount="38">
  <si>
    <r>
      <rPr>
        <sz val="12"/>
        <color indexed="8"/>
        <rFont val="標楷體"/>
        <family val="4"/>
        <charset val="136"/>
      </rPr>
      <t xml:space="preserve">類別
</t>
    </r>
    <r>
      <rPr>
        <sz val="12"/>
        <color indexed="8"/>
        <rFont val="Times New Roman"/>
        <family val="1"/>
      </rPr>
      <t>(category)</t>
    </r>
  </si>
  <si>
    <r>
      <rPr>
        <b/>
        <sz val="12"/>
        <color indexed="8"/>
        <rFont val="標楷體"/>
        <family val="4"/>
        <charset val="136"/>
      </rPr>
      <t xml:space="preserve">總計
</t>
    </r>
    <r>
      <rPr>
        <b/>
        <sz val="12"/>
        <color indexed="8"/>
        <rFont val="Times New Roman"/>
        <family val="1"/>
      </rPr>
      <t>(Total)</t>
    </r>
  </si>
  <si>
    <r>
      <rPr>
        <sz val="12"/>
        <color indexed="8"/>
        <rFont val="標楷體"/>
        <family val="4"/>
        <charset val="136"/>
      </rPr>
      <t xml:space="preserve">測驗合格人數
</t>
    </r>
    <r>
      <rPr>
        <sz val="12"/>
        <color indexed="8"/>
        <rFont val="Times New Roman"/>
        <family val="1"/>
      </rPr>
      <t>(number of quiz qualified)</t>
    </r>
  </si>
  <si>
    <r>
      <rPr>
        <sz val="12"/>
        <color indexed="8"/>
        <rFont val="標楷體"/>
        <family val="4"/>
        <charset val="136"/>
      </rPr>
      <t xml:space="preserve">測驗不合格人數
</t>
    </r>
    <r>
      <rPr>
        <sz val="12"/>
        <color indexed="8"/>
        <rFont val="Times New Roman"/>
        <family val="1"/>
      </rPr>
      <t>(number of unqualified)</t>
    </r>
  </si>
  <si>
    <r>
      <rPr>
        <sz val="12"/>
        <color indexed="8"/>
        <rFont val="標楷體"/>
        <family val="4"/>
        <charset val="136"/>
      </rPr>
      <t xml:space="preserve">民國年
</t>
    </r>
    <r>
      <rPr>
        <sz val="12"/>
        <color indexed="8"/>
        <rFont val="Times New Roman"/>
        <family val="1"/>
      </rPr>
      <t>(year)</t>
    </r>
  </si>
  <si>
    <r>
      <rPr>
        <sz val="12"/>
        <color rgb="FF000000"/>
        <rFont val="Times New Roman"/>
        <family val="1"/>
      </rPr>
      <t>20-29</t>
    </r>
    <r>
      <rPr>
        <sz val="12"/>
        <color indexed="8"/>
        <rFont val="標楷體"/>
        <family val="4"/>
        <charset val="136"/>
      </rPr>
      <t xml:space="preserve">歲
</t>
    </r>
    <r>
      <rPr>
        <sz val="12"/>
        <color indexed="8"/>
        <rFont val="Times New Roman"/>
        <family val="1"/>
      </rPr>
      <t>(Age 20-29)</t>
    </r>
  </si>
  <si>
    <r>
      <rPr>
        <sz val="12"/>
        <color rgb="FF000000"/>
        <rFont val="Times New Roman"/>
        <family val="1"/>
      </rPr>
      <t>30-39</t>
    </r>
    <r>
      <rPr>
        <sz val="12"/>
        <color indexed="8"/>
        <rFont val="標楷體"/>
        <family val="4"/>
        <charset val="136"/>
      </rPr>
      <t xml:space="preserve">歲
</t>
    </r>
    <r>
      <rPr>
        <sz val="12"/>
        <color indexed="8"/>
        <rFont val="Times New Roman"/>
        <family val="1"/>
      </rPr>
      <t>(Age 30-39)</t>
    </r>
  </si>
  <si>
    <r>
      <rPr>
        <sz val="12"/>
        <color rgb="FF000000"/>
        <rFont val="Times New Roman"/>
        <family val="1"/>
      </rPr>
      <t>40-49</t>
    </r>
    <r>
      <rPr>
        <sz val="12"/>
        <color indexed="8"/>
        <rFont val="標楷體"/>
        <family val="4"/>
        <charset val="136"/>
      </rPr>
      <t xml:space="preserve">歲
</t>
    </r>
    <r>
      <rPr>
        <sz val="12"/>
        <color indexed="8"/>
        <rFont val="Times New Roman"/>
        <family val="1"/>
      </rPr>
      <t>(Age 40-49)</t>
    </r>
  </si>
  <si>
    <r>
      <rPr>
        <sz val="12"/>
        <color rgb="FF000000"/>
        <rFont val="Times New Roman"/>
        <family val="1"/>
      </rPr>
      <t>50</t>
    </r>
    <r>
      <rPr>
        <sz val="12"/>
        <color indexed="8"/>
        <rFont val="標楷體"/>
        <family val="4"/>
        <charset val="136"/>
      </rPr>
      <t xml:space="preserve">歲以上
</t>
    </r>
    <r>
      <rPr>
        <sz val="12"/>
        <color indexed="8"/>
        <rFont val="Times New Roman"/>
        <family val="1"/>
      </rPr>
      <t>(Age over 50)</t>
    </r>
  </si>
  <si>
    <r>
      <rPr>
        <sz val="12"/>
        <color indexed="8"/>
        <rFont val="標楷體"/>
        <family val="4"/>
        <charset val="136"/>
      </rPr>
      <t xml:space="preserve">國中
</t>
    </r>
    <r>
      <rPr>
        <sz val="12"/>
        <color indexed="8"/>
        <rFont val="Times New Roman"/>
        <family val="1"/>
      </rPr>
      <t>(Junior high school )</t>
    </r>
  </si>
  <si>
    <r>
      <rPr>
        <sz val="12"/>
        <color indexed="8"/>
        <rFont val="標楷體"/>
        <family val="4"/>
        <charset val="136"/>
      </rPr>
      <t>高中</t>
    </r>
    <r>
      <rPr>
        <sz val="12"/>
        <color indexed="8"/>
        <rFont val="Times New Roman"/>
        <family val="1"/>
      </rPr>
      <t>/</t>
    </r>
    <r>
      <rPr>
        <sz val="12"/>
        <color indexed="8"/>
        <rFont val="標楷體"/>
        <family val="4"/>
        <charset val="136"/>
      </rPr>
      <t xml:space="preserve">職
</t>
    </r>
    <r>
      <rPr>
        <sz val="12"/>
        <color indexed="8"/>
        <rFont val="Times New Roman"/>
        <family val="1"/>
      </rPr>
      <t>(Senior high school/
Vocational High School)</t>
    </r>
  </si>
  <si>
    <r>
      <rPr>
        <sz val="12"/>
        <color indexed="8"/>
        <rFont val="標楷體"/>
        <family val="4"/>
        <charset val="136"/>
      </rPr>
      <t xml:space="preserve">大專
</t>
    </r>
    <r>
      <rPr>
        <sz val="12"/>
        <color indexed="8"/>
        <rFont val="Times New Roman"/>
        <family val="1"/>
      </rPr>
      <t xml:space="preserve">(Junior college) </t>
    </r>
  </si>
  <si>
    <r>
      <rPr>
        <sz val="12"/>
        <color indexed="8"/>
        <rFont val="標楷體"/>
        <family val="4"/>
        <charset val="136"/>
      </rPr>
      <t xml:space="preserve">大學
</t>
    </r>
    <r>
      <rPr>
        <sz val="12"/>
        <color indexed="8"/>
        <rFont val="Times New Roman"/>
        <family val="1"/>
      </rPr>
      <t xml:space="preserve">(University) </t>
    </r>
  </si>
  <si>
    <r>
      <rPr>
        <sz val="12"/>
        <color indexed="8"/>
        <rFont val="標楷體"/>
        <family val="4"/>
        <charset val="136"/>
      </rPr>
      <t xml:space="preserve">碩士
</t>
    </r>
    <r>
      <rPr>
        <sz val="12"/>
        <color indexed="8"/>
        <rFont val="Times New Roman"/>
        <family val="1"/>
      </rPr>
      <t>(Graduate school-Master)</t>
    </r>
  </si>
  <si>
    <r>
      <rPr>
        <sz val="12"/>
        <color indexed="8"/>
        <rFont val="標楷體"/>
        <family val="4"/>
        <charset val="136"/>
      </rPr>
      <t xml:space="preserve">博士
</t>
    </r>
    <r>
      <rPr>
        <sz val="12"/>
        <color indexed="8"/>
        <rFont val="Times New Roman"/>
        <family val="1"/>
      </rPr>
      <t>(Graduate school-Doctor)</t>
    </r>
  </si>
  <si>
    <r>
      <rPr>
        <sz val="12"/>
        <color theme="1"/>
        <rFont val="標楷體"/>
        <family val="4"/>
        <charset val="136"/>
      </rPr>
      <t xml:space="preserve">男性
</t>
    </r>
    <r>
      <rPr>
        <sz val="12"/>
        <color theme="1"/>
        <rFont val="Times New Roman"/>
        <family val="1"/>
      </rPr>
      <t>(Male)</t>
    </r>
  </si>
  <si>
    <r>
      <rPr>
        <sz val="12"/>
        <color indexed="8"/>
        <rFont val="標楷體"/>
        <family val="4"/>
        <charset val="136"/>
      </rPr>
      <t xml:space="preserve">人次
</t>
    </r>
    <r>
      <rPr>
        <sz val="12"/>
        <color indexed="8"/>
        <rFont val="Times New Roman"/>
        <family val="1"/>
      </rPr>
      <t>(man-time)</t>
    </r>
  </si>
  <si>
    <r>
      <rPr>
        <sz val="12"/>
        <color indexed="8"/>
        <rFont val="標楷體"/>
        <family val="4"/>
        <charset val="136"/>
      </rPr>
      <t>百分比</t>
    </r>
    <r>
      <rPr>
        <sz val="12"/>
        <color indexed="8"/>
        <rFont val="Times New Roman"/>
        <family val="1"/>
      </rPr>
      <t>%
(Percentage)</t>
    </r>
  </si>
  <si>
    <r>
      <rPr>
        <sz val="12"/>
        <color theme="1"/>
        <rFont val="標楷體"/>
        <family val="4"/>
        <charset val="136"/>
      </rPr>
      <t xml:space="preserve">女性
</t>
    </r>
    <r>
      <rPr>
        <sz val="12"/>
        <color theme="1"/>
        <rFont val="Times New Roman"/>
        <family val="1"/>
      </rPr>
      <t>(Female)</t>
    </r>
  </si>
  <si>
    <r>
      <rPr>
        <sz val="12"/>
        <color indexed="8"/>
        <rFont val="標楷體"/>
        <family val="4"/>
        <charset val="136"/>
      </rPr>
      <t xml:space="preserve">男性
</t>
    </r>
    <r>
      <rPr>
        <sz val="12"/>
        <color indexed="8"/>
        <rFont val="Times New Roman"/>
        <family val="1"/>
      </rPr>
      <t>(Male)</t>
    </r>
  </si>
  <si>
    <r>
      <rPr>
        <sz val="12"/>
        <color indexed="8"/>
        <rFont val="標楷體"/>
        <family val="4"/>
        <charset val="136"/>
      </rPr>
      <t xml:space="preserve">女性
</t>
    </r>
    <r>
      <rPr>
        <sz val="12"/>
        <color indexed="8"/>
        <rFont val="Times New Roman"/>
        <family val="1"/>
      </rPr>
      <t>(Female)</t>
    </r>
  </si>
  <si>
    <r>
      <rPr>
        <b/>
        <sz val="20"/>
        <color indexed="8"/>
        <rFont val="標楷體"/>
        <family val="4"/>
        <charset val="136"/>
      </rPr>
      <t>能源管理專業人才培訓推廣計畫性別統計表
（</t>
    </r>
    <r>
      <rPr>
        <b/>
        <sz val="20"/>
        <color indexed="8"/>
        <rFont val="Times New Roman"/>
        <family val="1"/>
      </rPr>
      <t>The Gender Statistics of Energy Management Professional Talent Traing and Extension Plan</t>
    </r>
    <r>
      <rPr>
        <b/>
        <sz val="20"/>
        <color indexed="8"/>
        <rFont val="標楷體"/>
        <family val="4"/>
        <charset val="136"/>
      </rPr>
      <t>）</t>
    </r>
  </si>
  <si>
    <r>
      <rPr>
        <b/>
        <sz val="18"/>
        <color indexed="8"/>
        <rFont val="標楷體"/>
        <family val="4"/>
        <charset val="136"/>
      </rPr>
      <t xml:space="preserve">能管員訓練參訓人數
</t>
    </r>
    <r>
      <rPr>
        <b/>
        <sz val="18"/>
        <color indexed="8"/>
        <rFont val="Times New Roman"/>
        <family val="1"/>
      </rPr>
      <t>(number of trainees)</t>
    </r>
  </si>
  <si>
    <r>
      <rPr>
        <b/>
        <sz val="18"/>
        <color indexed="8"/>
        <rFont val="標楷體"/>
        <family val="4"/>
        <charset val="136"/>
      </rPr>
      <t xml:space="preserve">能管員訓練測驗合格人數
</t>
    </r>
    <r>
      <rPr>
        <b/>
        <sz val="18"/>
        <color indexed="8"/>
        <rFont val="Times New Roman"/>
        <family val="1"/>
      </rPr>
      <t>(number of quiz qualified)</t>
    </r>
  </si>
  <si>
    <r>
      <t>112</t>
    </r>
    <r>
      <rPr>
        <sz val="16"/>
        <color theme="1"/>
        <rFont val="標楷體"/>
        <family val="4"/>
        <charset val="136"/>
      </rPr>
      <t xml:space="preserve">年
</t>
    </r>
    <r>
      <rPr>
        <sz val="16"/>
        <color theme="1"/>
        <rFont val="Times New Roman"/>
        <family val="1"/>
      </rPr>
      <t>(2023)</t>
    </r>
    <phoneticPr fontId="12" type="noConversion"/>
  </si>
  <si>
    <r>
      <t>111</t>
    </r>
    <r>
      <rPr>
        <sz val="16"/>
        <color theme="1"/>
        <rFont val="標楷體"/>
        <family val="4"/>
        <charset val="136"/>
      </rPr>
      <t xml:space="preserve">年
</t>
    </r>
    <r>
      <rPr>
        <sz val="16"/>
        <color theme="1"/>
        <rFont val="Times New Roman"/>
        <family val="1"/>
      </rPr>
      <t>(2022)</t>
    </r>
    <phoneticPr fontId="12" type="noConversion"/>
  </si>
  <si>
    <r>
      <t>110</t>
    </r>
    <r>
      <rPr>
        <sz val="16"/>
        <color theme="1"/>
        <rFont val="標楷體"/>
        <family val="4"/>
        <charset val="136"/>
      </rPr>
      <t xml:space="preserve">年
</t>
    </r>
    <r>
      <rPr>
        <sz val="16"/>
        <color theme="1"/>
        <rFont val="Times New Roman"/>
        <family val="1"/>
      </rPr>
      <t>(2021)</t>
    </r>
    <phoneticPr fontId="12" type="noConversion"/>
  </si>
  <si>
    <r>
      <t>109</t>
    </r>
    <r>
      <rPr>
        <sz val="16"/>
        <color theme="1"/>
        <rFont val="標楷體"/>
        <family val="4"/>
        <charset val="136"/>
      </rPr>
      <t xml:space="preserve">年
</t>
    </r>
    <r>
      <rPr>
        <sz val="16"/>
        <color theme="1"/>
        <rFont val="Times New Roman"/>
        <family val="1"/>
      </rPr>
      <t>(2020)</t>
    </r>
  </si>
  <si>
    <r>
      <t>108</t>
    </r>
    <r>
      <rPr>
        <sz val="16"/>
        <color theme="1"/>
        <rFont val="標楷體"/>
        <family val="4"/>
        <charset val="136"/>
      </rPr>
      <t xml:space="preserve">年
</t>
    </r>
    <r>
      <rPr>
        <sz val="16"/>
        <color theme="1"/>
        <rFont val="Times New Roman"/>
        <family val="1"/>
      </rPr>
      <t>(2019)</t>
    </r>
  </si>
  <si>
    <r>
      <t>107</t>
    </r>
    <r>
      <rPr>
        <sz val="16"/>
        <color indexed="8"/>
        <rFont val="標楷體"/>
        <family val="4"/>
        <charset val="136"/>
      </rPr>
      <t xml:space="preserve">年
</t>
    </r>
    <r>
      <rPr>
        <sz val="16"/>
        <color indexed="8"/>
        <rFont val="Times New Roman"/>
        <family val="1"/>
      </rPr>
      <t>(2018)</t>
    </r>
  </si>
  <si>
    <r>
      <t>106</t>
    </r>
    <r>
      <rPr>
        <sz val="16"/>
        <color indexed="8"/>
        <rFont val="標楷體"/>
        <family val="4"/>
        <charset val="136"/>
      </rPr>
      <t xml:space="preserve">年
</t>
    </r>
    <r>
      <rPr>
        <sz val="16"/>
        <color indexed="8"/>
        <rFont val="Times New Roman"/>
        <family val="1"/>
      </rPr>
      <t>(2017)</t>
    </r>
  </si>
  <si>
    <r>
      <t>105</t>
    </r>
    <r>
      <rPr>
        <sz val="16"/>
        <color indexed="8"/>
        <rFont val="標楷體"/>
        <family val="4"/>
        <charset val="136"/>
      </rPr>
      <t xml:space="preserve">年
</t>
    </r>
    <r>
      <rPr>
        <sz val="16"/>
        <color indexed="8"/>
        <rFont val="Times New Roman"/>
        <family val="1"/>
      </rPr>
      <t>(2016)</t>
    </r>
  </si>
  <si>
    <r>
      <t>104</t>
    </r>
    <r>
      <rPr>
        <sz val="16"/>
        <color indexed="8"/>
        <rFont val="標楷體"/>
        <family val="4"/>
        <charset val="136"/>
      </rPr>
      <t xml:space="preserve">年
</t>
    </r>
    <r>
      <rPr>
        <sz val="16"/>
        <color indexed="8"/>
        <rFont val="Times New Roman"/>
        <family val="1"/>
      </rPr>
      <t>(2015)</t>
    </r>
  </si>
  <si>
    <r>
      <t>103</t>
    </r>
    <r>
      <rPr>
        <sz val="16"/>
        <color indexed="8"/>
        <rFont val="標楷體"/>
        <family val="4"/>
        <charset val="136"/>
      </rPr>
      <t xml:space="preserve">年
</t>
    </r>
    <r>
      <rPr>
        <sz val="16"/>
        <color indexed="8"/>
        <rFont val="Times New Roman"/>
        <family val="1"/>
      </rPr>
      <t>(2014)</t>
    </r>
  </si>
  <si>
    <r>
      <t>102</t>
    </r>
    <r>
      <rPr>
        <sz val="16"/>
        <color indexed="8"/>
        <rFont val="標楷體"/>
        <family val="4"/>
        <charset val="136"/>
      </rPr>
      <t xml:space="preserve">年
</t>
    </r>
    <r>
      <rPr>
        <sz val="16"/>
        <color indexed="8"/>
        <rFont val="Times New Roman"/>
        <family val="1"/>
      </rPr>
      <t>(2013)</t>
    </r>
  </si>
  <si>
    <r>
      <t>101</t>
    </r>
    <r>
      <rPr>
        <sz val="16"/>
        <color indexed="8"/>
        <rFont val="標楷體"/>
        <family val="4"/>
        <charset val="136"/>
      </rPr>
      <t xml:space="preserve">年
</t>
    </r>
    <r>
      <rPr>
        <sz val="16"/>
        <color indexed="8"/>
        <rFont val="Times New Roman"/>
        <family val="1"/>
      </rPr>
      <t>(2012)</t>
    </r>
  </si>
  <si>
    <r>
      <rPr>
        <sz val="14"/>
        <color indexed="8"/>
        <rFont val="標楷體"/>
        <family val="4"/>
        <charset val="136"/>
      </rPr>
      <t xml:space="preserve">能管員訓練參訓者年齡分布
</t>
    </r>
    <r>
      <rPr>
        <sz val="14"/>
        <color indexed="8"/>
        <rFont val="Times New Roman"/>
        <family val="1"/>
      </rPr>
      <t>(age distribution of trainees)</t>
    </r>
  </si>
  <si>
    <r>
      <rPr>
        <sz val="14"/>
        <color indexed="8"/>
        <rFont val="標楷體"/>
        <family val="4"/>
        <charset val="136"/>
      </rPr>
      <t xml:space="preserve">能管員訓練參訓者教育程度分布
</t>
    </r>
    <r>
      <rPr>
        <sz val="14"/>
        <color indexed="8"/>
        <rFont val="Times New Roman"/>
        <family val="1"/>
      </rPr>
      <t>(educational attainment of trainees)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</si>
</sst>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76" formatCode="#,##0_ "/>
    <numFmt numFmtId="177" formatCode="_-* #,##0_-;\-* #,##0_-;_-* &quot;-&quot;??_-;_-@_-"/>
    <numFmt numFmtId="178" formatCode="0.0%"/>
    <numFmt numFmtId="179" formatCode="0_);[Red]\(0\)"/>
  </numFmts>
  <fonts count="31">
    <font>
      <sz val="12"/>
      <color theme="1"/>
      <name val="新細明體"/>
      <charset val="136"/>
      <scheme val="minor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8"/>
      <name val="標楷體"/>
      <family val="4"/>
      <charset val="136"/>
    </font>
    <font>
      <b/>
      <sz val="12"/>
      <color indexed="8"/>
      <name val="標楷體"/>
      <family val="4"/>
      <charset val="136"/>
    </font>
    <font>
      <b/>
      <sz val="12"/>
      <color indexed="8"/>
      <name val="Times New Roman"/>
      <family val="1"/>
    </font>
    <font>
      <sz val="12"/>
      <color theme="1"/>
      <name val="標楷體"/>
      <family val="4"/>
      <charset val="136"/>
    </font>
    <font>
      <sz val="9"/>
      <name val="新細明體"/>
      <family val="1"/>
      <charset val="136"/>
      <scheme val="minor"/>
    </font>
    <font>
      <b/>
      <sz val="16"/>
      <color theme="1"/>
      <name val="Times New Roman"/>
      <family val="1"/>
    </font>
    <font>
      <b/>
      <sz val="18"/>
      <color indexed="8"/>
      <name val="Times New Roman"/>
      <family val="1"/>
    </font>
    <font>
      <b/>
      <sz val="18"/>
      <color indexed="8"/>
      <name val="標楷體"/>
      <family val="4"/>
      <charset val="136"/>
    </font>
    <font>
      <b/>
      <sz val="18"/>
      <color theme="1"/>
      <name val="Times New Roman"/>
      <family val="1"/>
    </font>
    <font>
      <b/>
      <sz val="20"/>
      <color indexed="8"/>
      <name val="Times New Roman"/>
      <family val="1"/>
    </font>
    <font>
      <b/>
      <sz val="20"/>
      <color indexed="8"/>
      <name val="標楷體"/>
      <family val="4"/>
      <charset val="136"/>
    </font>
    <font>
      <b/>
      <sz val="20"/>
      <color theme="1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sz val="16"/>
      <color rgb="FF000000"/>
      <name val="Times New Roman"/>
      <family val="1"/>
    </font>
    <font>
      <sz val="16"/>
      <color indexed="8"/>
      <name val="Times New Roman"/>
      <family val="1"/>
    </font>
    <font>
      <b/>
      <sz val="16"/>
      <color rgb="FF000000"/>
      <name val="Times New Roman"/>
      <family val="1"/>
    </font>
    <font>
      <sz val="16"/>
      <color theme="1"/>
      <name val="Times New Roman"/>
      <family val="1"/>
    </font>
    <font>
      <sz val="14"/>
      <color theme="1"/>
      <name val="Times New Roman"/>
      <family val="1"/>
    </font>
    <font>
      <sz val="14"/>
      <color indexed="8"/>
      <name val="標楷體"/>
      <family val="4"/>
      <charset val="136"/>
    </font>
    <font>
      <sz val="14"/>
      <color indexed="8"/>
      <name val="Times New Roman"/>
      <family val="1"/>
    </font>
    <font>
      <sz val="16"/>
      <color theme="1"/>
      <name val="標楷體"/>
      <family val="4"/>
      <charset val="136"/>
    </font>
    <font>
      <sz val="16"/>
      <color indexed="8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2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7" xfId="0" applyFont="1" applyBorder="1">
      <alignment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176" fontId="3" fillId="2" borderId="32" xfId="0" applyNumberFormat="1" applyFont="1" applyFill="1" applyBorder="1" applyAlignment="1">
      <alignment horizontal="right" vertical="center"/>
    </xf>
    <xf numFmtId="178" fontId="3" fillId="2" borderId="33" xfId="0" applyNumberFormat="1" applyFont="1" applyFill="1" applyBorder="1" applyAlignment="1">
      <alignment horizontal="right" vertical="center"/>
    </xf>
    <xf numFmtId="178" fontId="3" fillId="2" borderId="34" xfId="0" applyNumberFormat="1" applyFont="1" applyFill="1" applyBorder="1" applyAlignment="1">
      <alignment horizontal="right" vertical="center"/>
    </xf>
    <xf numFmtId="178" fontId="3" fillId="2" borderId="33" xfId="2" applyNumberFormat="1" applyFont="1" applyFill="1" applyBorder="1" applyAlignment="1">
      <alignment horizontal="right" vertical="center"/>
    </xf>
    <xf numFmtId="177" fontId="3" fillId="2" borderId="33" xfId="1" applyNumberFormat="1" applyFont="1" applyFill="1" applyBorder="1" applyAlignment="1">
      <alignment horizontal="right" vertical="center"/>
    </xf>
    <xf numFmtId="178" fontId="3" fillId="2" borderId="34" xfId="2" applyNumberFormat="1" applyFont="1" applyFill="1" applyBorder="1" applyAlignment="1">
      <alignment horizontal="right" vertical="center"/>
    </xf>
    <xf numFmtId="177" fontId="3" fillId="2" borderId="32" xfId="1" applyNumberFormat="1" applyFont="1" applyFill="1" applyBorder="1" applyAlignment="1">
      <alignment horizontal="right" vertical="center"/>
    </xf>
    <xf numFmtId="177" fontId="5" fillId="2" borderId="32" xfId="1" applyNumberFormat="1" applyFont="1" applyFill="1" applyBorder="1" applyAlignment="1">
      <alignment horizontal="right" vertical="center"/>
    </xf>
    <xf numFmtId="177" fontId="5" fillId="2" borderId="33" xfId="1" applyNumberFormat="1" applyFont="1" applyFill="1" applyBorder="1" applyAlignment="1">
      <alignment horizontal="right" vertical="center"/>
    </xf>
    <xf numFmtId="0" fontId="3" fillId="2" borderId="33" xfId="0" applyFont="1" applyFill="1" applyBorder="1" applyAlignment="1">
      <alignment horizontal="right" vertical="center"/>
    </xf>
    <xf numFmtId="177" fontId="3" fillId="2" borderId="36" xfId="1" applyNumberFormat="1" applyFont="1" applyFill="1" applyBorder="1" applyAlignment="1">
      <alignment horizontal="center" vertical="center"/>
    </xf>
    <xf numFmtId="177" fontId="3" fillId="2" borderId="33" xfId="1" applyNumberFormat="1" applyFont="1" applyFill="1" applyBorder="1" applyAlignment="1">
      <alignment horizontal="center" vertical="center"/>
    </xf>
    <xf numFmtId="177" fontId="3" fillId="2" borderId="32" xfId="1" applyNumberFormat="1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0" fillId="3" borderId="0" xfId="0" applyFill="1">
      <alignment vertical="center"/>
    </xf>
    <xf numFmtId="0" fontId="20" fillId="0" borderId="24" xfId="0" applyFont="1" applyBorder="1" applyAlignment="1">
      <alignment horizontal="right" vertical="center" wrapText="1"/>
    </xf>
    <xf numFmtId="0" fontId="20" fillId="0" borderId="15" xfId="0" applyFont="1" applyBorder="1" applyAlignment="1">
      <alignment horizontal="right" vertical="center" wrapText="1"/>
    </xf>
    <xf numFmtId="0" fontId="20" fillId="0" borderId="35" xfId="0" applyFont="1" applyBorder="1" applyAlignment="1">
      <alignment horizontal="right" vertical="center" wrapText="1"/>
    </xf>
    <xf numFmtId="179" fontId="22" fillId="0" borderId="38" xfId="1" applyNumberFormat="1" applyFont="1" applyFill="1" applyBorder="1" applyAlignment="1">
      <alignment horizontal="right" vertical="center"/>
    </xf>
    <xf numFmtId="0" fontId="23" fillId="0" borderId="9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176" fontId="13" fillId="2" borderId="32" xfId="0" applyNumberFormat="1" applyFont="1" applyFill="1" applyBorder="1" applyAlignment="1">
      <alignment horizontal="right" vertical="center"/>
    </xf>
    <xf numFmtId="176" fontId="22" fillId="0" borderId="8" xfId="0" applyNumberFormat="1" applyFont="1" applyBorder="1" applyAlignment="1">
      <alignment horizontal="right" vertical="center"/>
    </xf>
    <xf numFmtId="176" fontId="22" fillId="0" borderId="29" xfId="0" applyNumberFormat="1" applyFont="1" applyBorder="1" applyAlignment="1">
      <alignment horizontal="right" vertical="center"/>
    </xf>
    <xf numFmtId="178" fontId="20" fillId="0" borderId="17" xfId="0" applyNumberFormat="1" applyFont="1" applyBorder="1" applyAlignment="1">
      <alignment horizontal="right" vertical="center" wrapText="1"/>
    </xf>
    <xf numFmtId="178" fontId="20" fillId="0" borderId="18" xfId="0" applyNumberFormat="1" applyFont="1" applyBorder="1" applyAlignment="1">
      <alignment horizontal="right" vertical="center" wrapText="1"/>
    </xf>
    <xf numFmtId="178" fontId="20" fillId="0" borderId="27" xfId="0" applyNumberFormat="1" applyFont="1" applyBorder="1" applyAlignment="1">
      <alignment horizontal="right" vertical="center" wrapText="1"/>
    </xf>
    <xf numFmtId="178" fontId="20" fillId="0" borderId="37" xfId="0" applyNumberFormat="1" applyFont="1" applyBorder="1" applyAlignment="1">
      <alignment vertical="center" wrapText="1"/>
    </xf>
    <xf numFmtId="178" fontId="23" fillId="0" borderId="18" xfId="0" applyNumberFormat="1" applyFont="1" applyBorder="1" applyAlignment="1">
      <alignment vertical="center" wrapText="1"/>
    </xf>
    <xf numFmtId="178" fontId="23" fillId="0" borderId="27" xfId="0" applyNumberFormat="1" applyFont="1" applyBorder="1" applyAlignment="1">
      <alignment vertical="center" wrapText="1"/>
    </xf>
    <xf numFmtId="178" fontId="13" fillId="2" borderId="33" xfId="0" applyNumberFormat="1" applyFont="1" applyFill="1" applyBorder="1" applyAlignment="1">
      <alignment horizontal="right" vertical="center"/>
    </xf>
    <xf numFmtId="178" fontId="22" fillId="0" borderId="17" xfId="0" applyNumberFormat="1" applyFont="1" applyBorder="1" applyAlignment="1">
      <alignment horizontal="right" vertical="center"/>
    </xf>
    <xf numFmtId="178" fontId="22" fillId="0" borderId="27" xfId="0" applyNumberFormat="1" applyFont="1" applyBorder="1" applyAlignment="1">
      <alignment horizontal="right" vertical="center"/>
    </xf>
    <xf numFmtId="0" fontId="20" fillId="0" borderId="17" xfId="0" applyFont="1" applyBorder="1" applyAlignment="1">
      <alignment horizontal="right" vertical="center" wrapText="1"/>
    </xf>
    <xf numFmtId="0" fontId="20" fillId="0" borderId="18" xfId="0" applyFont="1" applyBorder="1" applyAlignment="1">
      <alignment horizontal="right" vertical="center" wrapText="1"/>
    </xf>
    <xf numFmtId="0" fontId="20" fillId="0" borderId="27" xfId="0" applyFont="1" applyBorder="1" applyAlignment="1">
      <alignment horizontal="right" vertical="center" wrapText="1"/>
    </xf>
    <xf numFmtId="179" fontId="22" fillId="0" borderId="37" xfId="1" applyNumberFormat="1" applyFont="1" applyFill="1" applyBorder="1" applyAlignment="1">
      <alignment horizontal="right" vertical="center"/>
    </xf>
    <xf numFmtId="0" fontId="23" fillId="0" borderId="18" xfId="0" applyFont="1" applyBorder="1" applyAlignment="1">
      <alignment vertical="center" wrapText="1"/>
    </xf>
    <xf numFmtId="0" fontId="23" fillId="0" borderId="27" xfId="0" applyFont="1" applyBorder="1" applyAlignment="1">
      <alignment vertical="center" wrapText="1"/>
    </xf>
    <xf numFmtId="176" fontId="13" fillId="2" borderId="33" xfId="0" applyNumberFormat="1" applyFont="1" applyFill="1" applyBorder="1" applyAlignment="1">
      <alignment horizontal="right" vertical="center"/>
    </xf>
    <xf numFmtId="176" fontId="22" fillId="0" borderId="17" xfId="0" applyNumberFormat="1" applyFont="1" applyBorder="1" applyAlignment="1">
      <alignment horizontal="right" vertical="center"/>
    </xf>
    <xf numFmtId="176" fontId="22" fillId="0" borderId="27" xfId="0" applyNumberFormat="1" applyFont="1" applyBorder="1" applyAlignment="1">
      <alignment horizontal="right" vertical="center"/>
    </xf>
    <xf numFmtId="178" fontId="22" fillId="0" borderId="22" xfId="0" applyNumberFormat="1" applyFont="1" applyBorder="1" applyAlignment="1">
      <alignment horizontal="right" vertical="center" wrapText="1"/>
    </xf>
    <xf numFmtId="178" fontId="22" fillId="0" borderId="23" xfId="0" applyNumberFormat="1" applyFont="1" applyBorder="1" applyAlignment="1">
      <alignment horizontal="right" vertical="center" wrapText="1"/>
    </xf>
    <xf numFmtId="178" fontId="22" fillId="0" borderId="28" xfId="0" applyNumberFormat="1" applyFont="1" applyBorder="1" applyAlignment="1">
      <alignment horizontal="right" vertical="center" wrapText="1"/>
    </xf>
    <xf numFmtId="178" fontId="23" fillId="0" borderId="39" xfId="0" applyNumberFormat="1" applyFont="1" applyBorder="1" applyAlignment="1">
      <alignment vertical="center" wrapText="1"/>
    </xf>
    <xf numFmtId="178" fontId="23" fillId="0" borderId="23" xfId="0" applyNumberFormat="1" applyFont="1" applyBorder="1" applyAlignment="1">
      <alignment vertical="center" wrapText="1"/>
    </xf>
    <xf numFmtId="178" fontId="23" fillId="0" borderId="28" xfId="0" applyNumberFormat="1" applyFont="1" applyBorder="1" applyAlignment="1">
      <alignment vertical="center" wrapText="1"/>
    </xf>
    <xf numFmtId="178" fontId="13" fillId="2" borderId="34" xfId="0" applyNumberFormat="1" applyFont="1" applyFill="1" applyBorder="1" applyAlignment="1">
      <alignment horizontal="right" vertical="center"/>
    </xf>
    <xf numFmtId="178" fontId="22" fillId="0" borderId="22" xfId="0" applyNumberFormat="1" applyFont="1" applyBorder="1" applyAlignment="1">
      <alignment horizontal="right" vertical="center"/>
    </xf>
    <xf numFmtId="178" fontId="22" fillId="0" borderId="28" xfId="0" applyNumberFormat="1" applyFont="1" applyBorder="1" applyAlignment="1">
      <alignment horizontal="right" vertical="center"/>
    </xf>
    <xf numFmtId="0" fontId="20" fillId="0" borderId="8" xfId="0" applyFont="1" applyBorder="1" applyAlignment="1">
      <alignment horizontal="right" vertical="center" wrapText="1"/>
    </xf>
    <xf numFmtId="0" fontId="20" fillId="0" borderId="9" xfId="0" applyFont="1" applyBorder="1" applyAlignment="1">
      <alignment horizontal="right" vertical="center" wrapText="1"/>
    </xf>
    <xf numFmtId="0" fontId="20" fillId="0" borderId="29" xfId="0" applyFont="1" applyBorder="1" applyAlignment="1">
      <alignment horizontal="right" vertical="center" wrapText="1"/>
    </xf>
    <xf numFmtId="0" fontId="22" fillId="0" borderId="8" xfId="0" applyFont="1" applyBorder="1" applyAlignment="1">
      <alignment horizontal="right" vertical="center" wrapText="1"/>
    </xf>
    <xf numFmtId="0" fontId="22" fillId="0" borderId="9" xfId="0" applyFont="1" applyBorder="1" applyAlignment="1">
      <alignment horizontal="right" vertical="center" wrapText="1"/>
    </xf>
    <xf numFmtId="0" fontId="22" fillId="0" borderId="29" xfId="0" applyFont="1" applyBorder="1" applyAlignment="1">
      <alignment horizontal="right" vertical="center" wrapText="1"/>
    </xf>
    <xf numFmtId="178" fontId="22" fillId="0" borderId="17" xfId="0" applyNumberFormat="1" applyFont="1" applyBorder="1" applyAlignment="1">
      <alignment horizontal="right" vertical="center" wrapText="1"/>
    </xf>
    <xf numFmtId="178" fontId="22" fillId="0" borderId="18" xfId="0" applyNumberFormat="1" applyFont="1" applyBorder="1" applyAlignment="1">
      <alignment horizontal="right" vertical="center" wrapText="1"/>
    </xf>
    <xf numFmtId="178" fontId="22" fillId="0" borderId="27" xfId="0" applyNumberFormat="1" applyFont="1" applyBorder="1" applyAlignment="1">
      <alignment horizontal="right" vertical="center" wrapText="1"/>
    </xf>
    <xf numFmtId="178" fontId="23" fillId="0" borderId="37" xfId="0" applyNumberFormat="1" applyFont="1" applyBorder="1" applyAlignment="1">
      <alignment vertical="center" wrapText="1"/>
    </xf>
    <xf numFmtId="0" fontId="22" fillId="0" borderId="17" xfId="0" applyFont="1" applyBorder="1" applyAlignment="1">
      <alignment horizontal="right" vertical="center" wrapText="1"/>
    </xf>
    <xf numFmtId="0" fontId="22" fillId="0" borderId="18" xfId="0" applyFont="1" applyBorder="1" applyAlignment="1">
      <alignment horizontal="right" vertical="center" wrapText="1"/>
    </xf>
    <xf numFmtId="0" fontId="22" fillId="0" borderId="27" xfId="0" applyFont="1" applyBorder="1" applyAlignment="1">
      <alignment horizontal="right" vertical="center" wrapText="1"/>
    </xf>
    <xf numFmtId="177" fontId="22" fillId="0" borderId="24" xfId="1" applyNumberFormat="1" applyFont="1" applyFill="1" applyBorder="1" applyAlignment="1">
      <alignment horizontal="right" vertical="center"/>
    </xf>
    <xf numFmtId="177" fontId="22" fillId="0" borderId="15" xfId="1" applyNumberFormat="1" applyFont="1" applyFill="1" applyBorder="1" applyAlignment="1">
      <alignment horizontal="right" vertical="center"/>
    </xf>
    <xf numFmtId="177" fontId="22" fillId="0" borderId="35" xfId="1" applyNumberFormat="1" applyFont="1" applyFill="1" applyBorder="1" applyAlignment="1">
      <alignment horizontal="right" vertical="center"/>
    </xf>
    <xf numFmtId="177" fontId="13" fillId="2" borderId="36" xfId="1" applyNumberFormat="1" applyFont="1" applyFill="1" applyBorder="1" applyAlignment="1">
      <alignment horizontal="right" vertical="center"/>
    </xf>
    <xf numFmtId="178" fontId="22" fillId="0" borderId="17" xfId="2" applyNumberFormat="1" applyFont="1" applyFill="1" applyBorder="1" applyAlignment="1">
      <alignment horizontal="right" vertical="center" wrapText="1"/>
    </xf>
    <xf numFmtId="178" fontId="22" fillId="0" borderId="18" xfId="2" applyNumberFormat="1" applyFont="1" applyFill="1" applyBorder="1" applyAlignment="1">
      <alignment horizontal="right" vertical="center" wrapText="1"/>
    </xf>
    <xf numFmtId="178" fontId="22" fillId="0" borderId="27" xfId="2" applyNumberFormat="1" applyFont="1" applyFill="1" applyBorder="1" applyAlignment="1">
      <alignment horizontal="right" vertical="center" wrapText="1"/>
    </xf>
    <xf numFmtId="178" fontId="23" fillId="0" borderId="37" xfId="0" applyNumberFormat="1" applyFont="1" applyBorder="1" applyAlignment="1">
      <alignment horizontal="right" vertical="center" wrapText="1"/>
    </xf>
    <xf numFmtId="178" fontId="23" fillId="0" borderId="18" xfId="2" applyNumberFormat="1" applyFont="1" applyFill="1" applyBorder="1" applyAlignment="1">
      <alignment horizontal="right" vertical="center" wrapText="1"/>
    </xf>
    <xf numFmtId="178" fontId="23" fillId="0" borderId="27" xfId="2" applyNumberFormat="1" applyFont="1" applyFill="1" applyBorder="1" applyAlignment="1">
      <alignment horizontal="right" vertical="center" wrapText="1"/>
    </xf>
    <xf numFmtId="178" fontId="13" fillId="2" borderId="33" xfId="2" applyNumberFormat="1" applyFont="1" applyFill="1" applyBorder="1" applyAlignment="1">
      <alignment horizontal="right" vertical="center"/>
    </xf>
    <xf numFmtId="178" fontId="22" fillId="0" borderId="17" xfId="2" applyNumberFormat="1" applyFont="1" applyFill="1" applyBorder="1" applyAlignment="1">
      <alignment horizontal="right" vertical="center"/>
    </xf>
    <xf numFmtId="178" fontId="22" fillId="0" borderId="27" xfId="2" applyNumberFormat="1" applyFont="1" applyFill="1" applyBorder="1" applyAlignment="1">
      <alignment horizontal="right" vertical="center"/>
    </xf>
    <xf numFmtId="177" fontId="22" fillId="0" borderId="17" xfId="1" applyNumberFormat="1" applyFont="1" applyFill="1" applyBorder="1" applyAlignment="1">
      <alignment horizontal="right" vertical="center"/>
    </xf>
    <xf numFmtId="177" fontId="22" fillId="0" borderId="18" xfId="1" applyNumberFormat="1" applyFont="1" applyFill="1" applyBorder="1" applyAlignment="1">
      <alignment horizontal="right" vertical="center"/>
    </xf>
    <xf numFmtId="177" fontId="22" fillId="0" borderId="27" xfId="1" applyNumberFormat="1" applyFont="1" applyFill="1" applyBorder="1" applyAlignment="1">
      <alignment horizontal="right" vertical="center"/>
    </xf>
    <xf numFmtId="177" fontId="13" fillId="2" borderId="33" xfId="1" applyNumberFormat="1" applyFont="1" applyFill="1" applyBorder="1" applyAlignment="1">
      <alignment horizontal="right" vertical="center"/>
    </xf>
    <xf numFmtId="178" fontId="22" fillId="0" borderId="22" xfId="2" applyNumberFormat="1" applyFont="1" applyFill="1" applyBorder="1" applyAlignment="1">
      <alignment horizontal="right" vertical="center" wrapText="1"/>
    </xf>
    <xf numFmtId="178" fontId="23" fillId="0" borderId="39" xfId="2" applyNumberFormat="1" applyFont="1" applyFill="1" applyBorder="1" applyAlignment="1">
      <alignment horizontal="right" vertical="center" wrapText="1"/>
    </xf>
    <xf numFmtId="178" fontId="23" fillId="0" borderId="23" xfId="2" applyNumberFormat="1" applyFont="1" applyFill="1" applyBorder="1" applyAlignment="1">
      <alignment horizontal="right" vertical="center" wrapText="1"/>
    </xf>
    <xf numFmtId="178" fontId="23" fillId="0" borderId="28" xfId="2" applyNumberFormat="1" applyFont="1" applyFill="1" applyBorder="1" applyAlignment="1">
      <alignment horizontal="right" vertical="center" wrapText="1"/>
    </xf>
    <xf numFmtId="178" fontId="13" fillId="2" borderId="34" xfId="2" applyNumberFormat="1" applyFont="1" applyFill="1" applyBorder="1" applyAlignment="1">
      <alignment horizontal="right" vertical="center"/>
    </xf>
    <xf numFmtId="178" fontId="22" fillId="0" borderId="22" xfId="2" applyNumberFormat="1" applyFont="1" applyFill="1" applyBorder="1" applyAlignment="1">
      <alignment horizontal="right" vertical="center"/>
    </xf>
    <xf numFmtId="178" fontId="22" fillId="0" borderId="28" xfId="2" applyNumberFormat="1" applyFont="1" applyFill="1" applyBorder="1" applyAlignment="1">
      <alignment horizontal="right" vertical="center"/>
    </xf>
    <xf numFmtId="177" fontId="22" fillId="0" borderId="37" xfId="1" applyNumberFormat="1" applyFont="1" applyFill="1" applyBorder="1" applyAlignment="1">
      <alignment horizontal="right" vertical="center"/>
    </xf>
    <xf numFmtId="177" fontId="22" fillId="0" borderId="16" xfId="1" applyNumberFormat="1" applyFont="1" applyFill="1" applyBorder="1" applyAlignment="1">
      <alignment horizontal="right" vertical="center"/>
    </xf>
    <xf numFmtId="177" fontId="13" fillId="2" borderId="32" xfId="1" applyNumberFormat="1" applyFont="1" applyFill="1" applyBorder="1" applyAlignment="1">
      <alignment horizontal="right" vertical="center"/>
    </xf>
    <xf numFmtId="177" fontId="22" fillId="0" borderId="8" xfId="1" applyNumberFormat="1" applyFont="1" applyFill="1" applyBorder="1" applyAlignment="1">
      <alignment horizontal="right" vertical="center"/>
    </xf>
    <xf numFmtId="177" fontId="22" fillId="0" borderId="29" xfId="1" applyNumberFormat="1" applyFont="1" applyFill="1" applyBorder="1" applyAlignment="1">
      <alignment horizontal="right" vertical="center"/>
    </xf>
    <xf numFmtId="177" fontId="22" fillId="0" borderId="9" xfId="1" applyNumberFormat="1" applyFont="1" applyFill="1" applyBorder="1" applyAlignment="1">
      <alignment horizontal="right" vertical="center"/>
    </xf>
    <xf numFmtId="177" fontId="22" fillId="0" borderId="10" xfId="1" applyNumberFormat="1" applyFont="1" applyFill="1" applyBorder="1" applyAlignment="1">
      <alignment horizontal="right" vertical="center"/>
    </xf>
    <xf numFmtId="177" fontId="24" fillId="2" borderId="32" xfId="1" applyNumberFormat="1" applyFont="1" applyFill="1" applyBorder="1" applyAlignment="1">
      <alignment horizontal="right" vertical="center"/>
    </xf>
    <xf numFmtId="178" fontId="25" fillId="0" borderId="17" xfId="2" applyNumberFormat="1" applyFont="1" applyBorder="1" applyAlignment="1">
      <alignment horizontal="right" vertical="center"/>
    </xf>
    <xf numFmtId="178" fontId="25" fillId="0" borderId="18" xfId="2" applyNumberFormat="1" applyFont="1" applyBorder="1" applyAlignment="1">
      <alignment horizontal="right" vertical="center"/>
    </xf>
    <xf numFmtId="178" fontId="25" fillId="0" borderId="27" xfId="2" applyNumberFormat="1" applyFont="1" applyBorder="1" applyAlignment="1">
      <alignment horizontal="right" vertical="center"/>
    </xf>
    <xf numFmtId="178" fontId="25" fillId="0" borderId="37" xfId="2" applyNumberFormat="1" applyFont="1" applyBorder="1" applyAlignment="1">
      <alignment horizontal="right" vertical="center"/>
    </xf>
    <xf numFmtId="178" fontId="25" fillId="0" borderId="16" xfId="2" applyNumberFormat="1" applyFont="1" applyBorder="1" applyAlignment="1">
      <alignment horizontal="right" vertical="center"/>
    </xf>
    <xf numFmtId="177" fontId="24" fillId="2" borderId="33" xfId="1" applyNumberFormat="1" applyFont="1" applyFill="1" applyBorder="1" applyAlignment="1">
      <alignment horizontal="right" vertical="center"/>
    </xf>
    <xf numFmtId="178" fontId="25" fillId="0" borderId="22" xfId="2" applyNumberFormat="1" applyFont="1" applyBorder="1" applyAlignment="1">
      <alignment horizontal="right" vertical="center"/>
    </xf>
    <xf numFmtId="178" fontId="25" fillId="0" borderId="23" xfId="2" applyNumberFormat="1" applyFont="1" applyBorder="1" applyAlignment="1">
      <alignment horizontal="right" vertical="center"/>
    </xf>
    <xf numFmtId="178" fontId="25" fillId="0" borderId="28" xfId="2" applyNumberFormat="1" applyFont="1" applyBorder="1" applyAlignment="1">
      <alignment horizontal="right" vertical="center"/>
    </xf>
    <xf numFmtId="178" fontId="25" fillId="0" borderId="39" xfId="2" applyNumberFormat="1" applyFont="1" applyBorder="1" applyAlignment="1">
      <alignment horizontal="right" vertical="center"/>
    </xf>
    <xf numFmtId="178" fontId="25" fillId="0" borderId="21" xfId="2" applyNumberFormat="1" applyFont="1" applyBorder="1" applyAlignment="1">
      <alignment horizontal="right" vertical="center"/>
    </xf>
    <xf numFmtId="177" fontId="22" fillId="0" borderId="38" xfId="1" applyNumberFormat="1" applyFont="1" applyFill="1" applyBorder="1" applyAlignment="1">
      <alignment horizontal="right" vertical="center"/>
    </xf>
    <xf numFmtId="0" fontId="22" fillId="0" borderId="37" xfId="1" applyNumberFormat="1" applyFont="1" applyFill="1" applyBorder="1" applyAlignment="1">
      <alignment horizontal="right" vertical="center"/>
    </xf>
    <xf numFmtId="177" fontId="22" fillId="0" borderId="8" xfId="1" applyNumberFormat="1" applyFont="1" applyBorder="1" applyAlignment="1">
      <alignment horizontal="right" vertical="center"/>
    </xf>
    <xf numFmtId="177" fontId="22" fillId="0" borderId="9" xfId="1" applyNumberFormat="1" applyFont="1" applyBorder="1" applyAlignment="1">
      <alignment horizontal="right" vertical="center"/>
    </xf>
    <xf numFmtId="177" fontId="22" fillId="0" borderId="29" xfId="1" applyNumberFormat="1" applyFont="1" applyBorder="1" applyAlignment="1">
      <alignment horizontal="right" vertical="center"/>
    </xf>
    <xf numFmtId="0" fontId="22" fillId="0" borderId="38" xfId="1" applyNumberFormat="1" applyFont="1" applyBorder="1" applyAlignment="1">
      <alignment horizontal="right" vertical="center"/>
    </xf>
    <xf numFmtId="177" fontId="22" fillId="0" borderId="10" xfId="1" applyNumberFormat="1" applyFont="1" applyBorder="1" applyAlignment="1">
      <alignment horizontal="right" vertical="center"/>
    </xf>
    <xf numFmtId="177" fontId="22" fillId="0" borderId="17" xfId="1" applyNumberFormat="1" applyFont="1" applyBorder="1" applyAlignment="1">
      <alignment horizontal="right" vertical="center"/>
    </xf>
    <xf numFmtId="177" fontId="22" fillId="0" borderId="18" xfId="1" applyNumberFormat="1" applyFont="1" applyBorder="1" applyAlignment="1">
      <alignment horizontal="right" vertical="center"/>
    </xf>
    <xf numFmtId="177" fontId="22" fillId="0" borderId="27" xfId="1" applyNumberFormat="1" applyFont="1" applyBorder="1" applyAlignment="1">
      <alignment horizontal="right" vertical="center"/>
    </xf>
    <xf numFmtId="177" fontId="22" fillId="0" borderId="37" xfId="1" applyNumberFormat="1" applyFont="1" applyBorder="1" applyAlignment="1">
      <alignment horizontal="right" vertical="center"/>
    </xf>
    <xf numFmtId="0" fontId="22" fillId="0" borderId="16" xfId="1" applyNumberFormat="1" applyFont="1" applyBorder="1" applyAlignment="1">
      <alignment horizontal="right" vertical="center"/>
    </xf>
    <xf numFmtId="177" fontId="22" fillId="0" borderId="38" xfId="1" applyNumberFormat="1" applyFont="1" applyBorder="1" applyAlignment="1">
      <alignment horizontal="right" vertical="center"/>
    </xf>
    <xf numFmtId="0" fontId="22" fillId="0" borderId="37" xfId="1" applyNumberFormat="1" applyFont="1" applyBorder="1" applyAlignment="1">
      <alignment horizontal="right" vertical="center"/>
    </xf>
    <xf numFmtId="177" fontId="25" fillId="0" borderId="8" xfId="1" applyNumberFormat="1" applyFont="1" applyBorder="1" applyAlignment="1">
      <alignment horizontal="right" vertical="center"/>
    </xf>
    <xf numFmtId="177" fontId="25" fillId="0" borderId="9" xfId="1" applyNumberFormat="1" applyFont="1" applyBorder="1" applyAlignment="1">
      <alignment horizontal="right" vertical="center"/>
    </xf>
    <xf numFmtId="177" fontId="25" fillId="0" borderId="29" xfId="1" applyNumberFormat="1" applyFont="1" applyBorder="1" applyAlignment="1">
      <alignment horizontal="right" vertical="center"/>
    </xf>
    <xf numFmtId="0" fontId="22" fillId="0" borderId="9" xfId="1" applyNumberFormat="1" applyFont="1" applyBorder="1" applyAlignment="1">
      <alignment horizontal="right" vertical="center"/>
    </xf>
    <xf numFmtId="177" fontId="25" fillId="0" borderId="10" xfId="1" applyNumberFormat="1" applyFont="1" applyBorder="1" applyAlignment="1">
      <alignment horizontal="right" vertical="center"/>
    </xf>
    <xf numFmtId="177" fontId="25" fillId="0" borderId="8" xfId="1" applyNumberFormat="1" applyFont="1" applyFill="1" applyBorder="1" applyAlignment="1">
      <alignment horizontal="right" vertical="center"/>
    </xf>
    <xf numFmtId="177" fontId="25" fillId="0" borderId="29" xfId="1" applyNumberFormat="1" applyFont="1" applyFill="1" applyBorder="1" applyAlignment="1">
      <alignment horizontal="right" vertical="center"/>
    </xf>
    <xf numFmtId="177" fontId="25" fillId="0" borderId="17" xfId="1" applyNumberFormat="1" applyFont="1" applyBorder="1" applyAlignment="1">
      <alignment horizontal="right" vertical="center"/>
    </xf>
    <xf numFmtId="177" fontId="25" fillId="0" borderId="18" xfId="1" applyNumberFormat="1" applyFont="1" applyBorder="1" applyAlignment="1">
      <alignment horizontal="right" vertical="center"/>
    </xf>
    <xf numFmtId="177" fontId="25" fillId="0" borderId="27" xfId="1" applyNumberFormat="1" applyFont="1" applyBorder="1" applyAlignment="1">
      <alignment horizontal="right" vertical="center"/>
    </xf>
    <xf numFmtId="0" fontId="22" fillId="0" borderId="18" xfId="1" applyNumberFormat="1" applyFont="1" applyBorder="1" applyAlignment="1">
      <alignment horizontal="right" vertical="center"/>
    </xf>
    <xf numFmtId="177" fontId="25" fillId="0" borderId="16" xfId="1" applyNumberFormat="1" applyFont="1" applyBorder="1" applyAlignment="1">
      <alignment horizontal="right" vertical="center"/>
    </xf>
    <xf numFmtId="177" fontId="25" fillId="0" borderId="17" xfId="1" applyNumberFormat="1" applyFont="1" applyFill="1" applyBorder="1" applyAlignment="1">
      <alignment horizontal="right" vertical="center"/>
    </xf>
    <xf numFmtId="177" fontId="25" fillId="0" borderId="27" xfId="1" applyNumberFormat="1" applyFont="1" applyFill="1" applyBorder="1" applyAlignment="1">
      <alignment horizontal="right" vertical="center"/>
    </xf>
    <xf numFmtId="0" fontId="25" fillId="0" borderId="8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30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right" vertical="center" wrapText="1"/>
    </xf>
    <xf numFmtId="0" fontId="20" fillId="0" borderId="9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179" fontId="20" fillId="0" borderId="38" xfId="1" applyNumberFormat="1" applyFont="1" applyFill="1" applyBorder="1" applyAlignment="1">
      <alignment horizontal="right" vertical="center"/>
    </xf>
    <xf numFmtId="0" fontId="20" fillId="0" borderId="9" xfId="0" applyFont="1" applyFill="1" applyBorder="1" applyAlignment="1">
      <alignment vertical="center" wrapText="1"/>
    </xf>
    <xf numFmtId="0" fontId="20" fillId="0" borderId="29" xfId="0" applyFont="1" applyFill="1" applyBorder="1" applyAlignment="1">
      <alignment vertical="center" wrapText="1"/>
    </xf>
    <xf numFmtId="176" fontId="20" fillId="0" borderId="8" xfId="0" applyNumberFormat="1" applyFont="1" applyFill="1" applyBorder="1" applyAlignment="1">
      <alignment horizontal="right" vertical="center"/>
    </xf>
    <xf numFmtId="176" fontId="20" fillId="0" borderId="29" xfId="0" applyNumberFormat="1" applyFont="1" applyFill="1" applyBorder="1" applyAlignment="1">
      <alignment horizontal="right" vertical="center"/>
    </xf>
    <xf numFmtId="0" fontId="25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 wrapText="1"/>
    </xf>
    <xf numFmtId="178" fontId="20" fillId="0" borderId="17" xfId="0" applyNumberFormat="1" applyFont="1" applyFill="1" applyBorder="1" applyAlignment="1">
      <alignment horizontal="right" vertical="center" wrapText="1"/>
    </xf>
    <xf numFmtId="178" fontId="20" fillId="0" borderId="18" xfId="0" applyNumberFormat="1" applyFont="1" applyFill="1" applyBorder="1" applyAlignment="1">
      <alignment horizontal="right" vertical="center" wrapText="1"/>
    </xf>
    <xf numFmtId="178" fontId="20" fillId="0" borderId="27" xfId="0" applyNumberFormat="1" applyFont="1" applyFill="1" applyBorder="1" applyAlignment="1">
      <alignment horizontal="right" vertical="center" wrapText="1"/>
    </xf>
    <xf numFmtId="178" fontId="20" fillId="0" borderId="37" xfId="0" applyNumberFormat="1" applyFont="1" applyFill="1" applyBorder="1" applyAlignment="1">
      <alignment vertical="center" wrapText="1"/>
    </xf>
    <xf numFmtId="178" fontId="20" fillId="0" borderId="18" xfId="0" applyNumberFormat="1" applyFont="1" applyFill="1" applyBorder="1" applyAlignment="1">
      <alignment vertical="center" wrapText="1"/>
    </xf>
    <xf numFmtId="178" fontId="20" fillId="0" borderId="27" xfId="0" applyNumberFormat="1" applyFont="1" applyFill="1" applyBorder="1" applyAlignment="1">
      <alignment vertical="center" wrapText="1"/>
    </xf>
    <xf numFmtId="178" fontId="20" fillId="0" borderId="17" xfId="0" applyNumberFormat="1" applyFont="1" applyFill="1" applyBorder="1" applyAlignment="1">
      <alignment horizontal="right" vertical="center"/>
    </xf>
    <xf numFmtId="178" fontId="20" fillId="0" borderId="27" xfId="0" applyNumberFormat="1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right" vertical="center" wrapText="1"/>
    </xf>
    <xf numFmtId="0" fontId="20" fillId="0" borderId="18" xfId="0" applyFont="1" applyFill="1" applyBorder="1" applyAlignment="1">
      <alignment horizontal="right" vertical="center" wrapText="1"/>
    </xf>
    <xf numFmtId="0" fontId="20" fillId="0" borderId="27" xfId="0" applyFont="1" applyFill="1" applyBorder="1" applyAlignment="1">
      <alignment horizontal="right" vertical="center" wrapText="1"/>
    </xf>
    <xf numFmtId="179" fontId="20" fillId="0" borderId="37" xfId="1" applyNumberFormat="1" applyFont="1" applyFill="1" applyBorder="1" applyAlignment="1">
      <alignment horizontal="right" vertical="center"/>
    </xf>
    <xf numFmtId="0" fontId="20" fillId="0" borderId="18" xfId="0" applyFont="1" applyFill="1" applyBorder="1" applyAlignment="1">
      <alignment vertical="center" wrapText="1"/>
    </xf>
    <xf numFmtId="0" fontId="20" fillId="0" borderId="27" xfId="0" applyFont="1" applyFill="1" applyBorder="1" applyAlignment="1">
      <alignment vertical="center" wrapText="1"/>
    </xf>
    <xf numFmtId="176" fontId="20" fillId="0" borderId="17" xfId="0" applyNumberFormat="1" applyFont="1" applyFill="1" applyBorder="1" applyAlignment="1">
      <alignment horizontal="right" vertical="center"/>
    </xf>
    <xf numFmtId="176" fontId="20" fillId="0" borderId="27" xfId="0" applyNumberFormat="1" applyFont="1" applyFill="1" applyBorder="1" applyAlignment="1">
      <alignment horizontal="right" vertical="center"/>
    </xf>
    <xf numFmtId="0" fontId="25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 wrapText="1"/>
    </xf>
    <xf numFmtId="178" fontId="20" fillId="0" borderId="22" xfId="0" applyNumberFormat="1" applyFont="1" applyFill="1" applyBorder="1" applyAlignment="1">
      <alignment horizontal="right" vertical="center" wrapText="1"/>
    </xf>
    <xf numFmtId="178" fontId="20" fillId="0" borderId="23" xfId="0" applyNumberFormat="1" applyFont="1" applyFill="1" applyBorder="1" applyAlignment="1">
      <alignment horizontal="right" vertical="center" wrapText="1"/>
    </xf>
    <xf numFmtId="178" fontId="20" fillId="0" borderId="28" xfId="0" applyNumberFormat="1" applyFont="1" applyFill="1" applyBorder="1" applyAlignment="1">
      <alignment horizontal="right" vertical="center" wrapText="1"/>
    </xf>
    <xf numFmtId="178" fontId="20" fillId="0" borderId="39" xfId="0" applyNumberFormat="1" applyFont="1" applyFill="1" applyBorder="1" applyAlignment="1">
      <alignment vertical="center" wrapText="1"/>
    </xf>
    <xf numFmtId="178" fontId="20" fillId="0" borderId="23" xfId="0" applyNumberFormat="1" applyFont="1" applyFill="1" applyBorder="1" applyAlignment="1">
      <alignment vertical="center" wrapText="1"/>
    </xf>
    <xf numFmtId="178" fontId="20" fillId="0" borderId="28" xfId="0" applyNumberFormat="1" applyFont="1" applyFill="1" applyBorder="1" applyAlignment="1">
      <alignment vertical="center" wrapText="1"/>
    </xf>
    <xf numFmtId="178" fontId="20" fillId="0" borderId="22" xfId="0" applyNumberFormat="1" applyFont="1" applyFill="1" applyBorder="1" applyAlignment="1">
      <alignment horizontal="right" vertical="center"/>
    </xf>
    <xf numFmtId="178" fontId="20" fillId="0" borderId="28" xfId="0" applyNumberFormat="1" applyFont="1" applyFill="1" applyBorder="1" applyAlignment="1">
      <alignment horizontal="right" vertical="center"/>
    </xf>
    <xf numFmtId="176" fontId="21" fillId="2" borderId="32" xfId="0" applyNumberFormat="1" applyFont="1" applyFill="1" applyBorder="1" applyAlignment="1">
      <alignment horizontal="right" vertical="center"/>
    </xf>
    <xf numFmtId="178" fontId="21" fillId="2" borderId="33" xfId="0" applyNumberFormat="1" applyFont="1" applyFill="1" applyBorder="1" applyAlignment="1">
      <alignment horizontal="right" vertical="center"/>
    </xf>
    <xf numFmtId="176" fontId="21" fillId="2" borderId="33" xfId="0" applyNumberFormat="1" applyFont="1" applyFill="1" applyBorder="1" applyAlignment="1">
      <alignment horizontal="right" vertical="center"/>
    </xf>
    <xf numFmtId="178" fontId="21" fillId="2" borderId="34" xfId="0" applyNumberFormat="1" applyFont="1" applyFill="1" applyBorder="1" applyAlignment="1">
      <alignment horizontal="right" vertical="center"/>
    </xf>
    <xf numFmtId="176" fontId="3" fillId="2" borderId="36" xfId="0" applyNumberFormat="1" applyFont="1" applyFill="1" applyBorder="1" applyAlignment="1">
      <alignment horizontal="right" vertical="center"/>
    </xf>
    <xf numFmtId="179" fontId="22" fillId="0" borderId="41" xfId="1" applyNumberFormat="1" applyFont="1" applyFill="1" applyBorder="1" applyAlignment="1">
      <alignment horizontal="right" vertical="center"/>
    </xf>
    <xf numFmtId="0" fontId="23" fillId="0" borderId="15" xfId="0" applyFont="1" applyBorder="1" applyAlignment="1">
      <alignment vertical="center" wrapText="1"/>
    </xf>
    <xf numFmtId="0" fontId="23" fillId="0" borderId="35" xfId="0" applyFont="1" applyBorder="1" applyAlignment="1">
      <alignment vertical="center" wrapText="1"/>
    </xf>
    <xf numFmtId="176" fontId="13" fillId="2" borderId="36" xfId="0" applyNumberFormat="1" applyFont="1" applyFill="1" applyBorder="1" applyAlignment="1">
      <alignment horizontal="right" vertical="center"/>
    </xf>
    <xf numFmtId="176" fontId="22" fillId="0" borderId="24" xfId="0" applyNumberFormat="1" applyFont="1" applyBorder="1" applyAlignment="1">
      <alignment horizontal="right" vertical="center"/>
    </xf>
    <xf numFmtId="176" fontId="22" fillId="0" borderId="35" xfId="0" applyNumberFormat="1" applyFont="1" applyBorder="1" applyAlignment="1">
      <alignment horizontal="right" vertical="center"/>
    </xf>
  </cellXfs>
  <cellStyles count="4">
    <cellStyle name="一般" xfId="0" builtinId="0"/>
    <cellStyle name="一般 2" xfId="3" xr:uid="{00000000-0005-0000-0000-000001000000}"/>
    <cellStyle name="千分位" xfId="1" builtinId="3"/>
    <cellStyle name="百分比" xfId="2" builtinId="5"/>
  </cellStyles>
  <dxfs count="0"/>
  <tableStyles count="0" defaultTableStyle="Table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2"/>
  <sheetViews>
    <sheetView tabSelected="1" view="pageBreakPreview" zoomScale="70" zoomScaleNormal="85" zoomScaleSheetLayoutView="70" workbookViewId="0">
      <selection activeCell="P6" sqref="P6"/>
    </sheetView>
  </sheetViews>
  <sheetFormatPr defaultColWidth="9" defaultRowHeight="16.5"/>
  <cols>
    <col min="1" max="1" width="9" style="1"/>
    <col min="2" max="2" width="9.875" style="1" customWidth="1"/>
    <col min="3" max="3" width="14" customWidth="1"/>
    <col min="4" max="4" width="10.125" customWidth="1"/>
    <col min="5" max="5" width="12.5" customWidth="1"/>
    <col min="6" max="6" width="12.875" customWidth="1"/>
    <col min="7" max="7" width="11.25" customWidth="1"/>
    <col min="8" max="8" width="13.625" customWidth="1"/>
    <col min="9" max="9" width="13.5" customWidth="1"/>
    <col min="10" max="10" width="18.375" customWidth="1"/>
    <col min="11" max="11" width="15.875" customWidth="1"/>
    <col min="12" max="12" width="13.75" customWidth="1"/>
    <col min="13" max="13" width="17.125" customWidth="1"/>
    <col min="14" max="14" width="15.875" customWidth="1"/>
    <col min="15" max="15" width="12.125" customWidth="1"/>
    <col min="16" max="16" width="18.375" customWidth="1"/>
    <col min="17" max="17" width="18.25" customWidth="1"/>
  </cols>
  <sheetData>
    <row r="1" spans="1:17" ht="54" customHeight="1">
      <c r="A1" s="169" t="s">
        <v>21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</row>
    <row r="2" spans="1:17" ht="66" customHeight="1">
      <c r="A2" s="2"/>
      <c r="B2" s="3"/>
      <c r="C2" s="4" t="s">
        <v>0</v>
      </c>
      <c r="D2" s="171" t="s">
        <v>22</v>
      </c>
      <c r="E2" s="172"/>
      <c r="F2" s="172"/>
      <c r="G2" s="172"/>
      <c r="H2" s="172"/>
      <c r="I2" s="172"/>
      <c r="J2" s="172"/>
      <c r="K2" s="172"/>
      <c r="L2" s="172"/>
      <c r="M2" s="172"/>
      <c r="N2" s="173"/>
      <c r="O2" s="174" t="s">
        <v>23</v>
      </c>
      <c r="P2" s="175"/>
      <c r="Q2" s="176"/>
    </row>
    <row r="3" spans="1:17" ht="37.5" customHeight="1">
      <c r="A3" s="5"/>
      <c r="B3" s="6"/>
      <c r="C3" s="7"/>
      <c r="D3" s="181" t="s">
        <v>1</v>
      </c>
      <c r="E3" s="177" t="s">
        <v>36</v>
      </c>
      <c r="F3" s="178"/>
      <c r="G3" s="178"/>
      <c r="H3" s="179"/>
      <c r="I3" s="180" t="s">
        <v>37</v>
      </c>
      <c r="J3" s="178"/>
      <c r="K3" s="178"/>
      <c r="L3" s="178"/>
      <c r="M3" s="178"/>
      <c r="N3" s="179"/>
      <c r="O3" s="181" t="s">
        <v>1</v>
      </c>
      <c r="P3" s="183" t="s">
        <v>2</v>
      </c>
      <c r="Q3" s="185" t="s">
        <v>3</v>
      </c>
    </row>
    <row r="4" spans="1:17" ht="64.5" customHeight="1" thickBot="1">
      <c r="A4" s="9" t="s">
        <v>4</v>
      </c>
      <c r="B4" s="10"/>
      <c r="C4" s="7"/>
      <c r="D4" s="182"/>
      <c r="E4" s="11" t="s">
        <v>5</v>
      </c>
      <c r="F4" s="12" t="s">
        <v>6</v>
      </c>
      <c r="G4" s="12" t="s">
        <v>7</v>
      </c>
      <c r="H4" s="32" t="s">
        <v>8</v>
      </c>
      <c r="I4" s="31" t="s">
        <v>9</v>
      </c>
      <c r="J4" s="16" t="s">
        <v>10</v>
      </c>
      <c r="K4" s="16" t="s">
        <v>11</v>
      </c>
      <c r="L4" s="16" t="s">
        <v>12</v>
      </c>
      <c r="M4" s="16" t="s">
        <v>13</v>
      </c>
      <c r="N4" s="17" t="s">
        <v>14</v>
      </c>
      <c r="O4" s="182"/>
      <c r="P4" s="184"/>
      <c r="Q4" s="186"/>
    </row>
    <row r="5" spans="1:17" s="33" customFormat="1" ht="32.450000000000003" customHeight="1">
      <c r="A5" s="187" t="s">
        <v>24</v>
      </c>
      <c r="B5" s="188" t="s">
        <v>15</v>
      </c>
      <c r="C5" s="189" t="s">
        <v>16</v>
      </c>
      <c r="D5" s="18">
        <v>1464</v>
      </c>
      <c r="E5" s="190">
        <v>156</v>
      </c>
      <c r="F5" s="191">
        <v>414</v>
      </c>
      <c r="G5" s="191">
        <v>537</v>
      </c>
      <c r="H5" s="192">
        <v>357</v>
      </c>
      <c r="I5" s="193">
        <v>0</v>
      </c>
      <c r="J5" s="194">
        <v>11</v>
      </c>
      <c r="K5" s="194">
        <v>410</v>
      </c>
      <c r="L5" s="194">
        <v>774</v>
      </c>
      <c r="M5" s="194">
        <v>253</v>
      </c>
      <c r="N5" s="195">
        <v>16</v>
      </c>
      <c r="O5" s="229">
        <f>SUM(P5:Q5)</f>
        <v>1463</v>
      </c>
      <c r="P5" s="196">
        <v>1240</v>
      </c>
      <c r="Q5" s="197">
        <v>223</v>
      </c>
    </row>
    <row r="6" spans="1:17" s="33" customFormat="1" ht="32.450000000000003" customHeight="1">
      <c r="A6" s="198"/>
      <c r="B6" s="199"/>
      <c r="C6" s="200" t="s">
        <v>17</v>
      </c>
      <c r="D6" s="19">
        <f>D5/(D5+D7)</f>
        <v>0.95374592833876226</v>
      </c>
      <c r="E6" s="201">
        <f>E5/D5</f>
        <v>0.10655737704918032</v>
      </c>
      <c r="F6" s="202">
        <f>F5/D5</f>
        <v>0.28278688524590162</v>
      </c>
      <c r="G6" s="202">
        <f>G5/D5</f>
        <v>0.36680327868852458</v>
      </c>
      <c r="H6" s="203">
        <v>0.24299999999999999</v>
      </c>
      <c r="I6" s="204">
        <f>I5/D5</f>
        <v>0</v>
      </c>
      <c r="J6" s="205">
        <f>J5/D5</f>
        <v>7.513661202185792E-3</v>
      </c>
      <c r="K6" s="205">
        <f>K5/D5</f>
        <v>0.28005464480874315</v>
      </c>
      <c r="L6" s="205">
        <f>L5/D5</f>
        <v>0.52868852459016391</v>
      </c>
      <c r="M6" s="205">
        <f>M5/D5</f>
        <v>0.17281420765027322</v>
      </c>
      <c r="N6" s="206">
        <f>0.01</f>
        <v>0.01</v>
      </c>
      <c r="O6" s="230">
        <f>O5/(O5+O7)</f>
        <v>0.95371577574967403</v>
      </c>
      <c r="P6" s="207">
        <f>P5/O5</f>
        <v>0.84757347915242653</v>
      </c>
      <c r="Q6" s="208">
        <f>Q5/O5</f>
        <v>0.15242652084757347</v>
      </c>
    </row>
    <row r="7" spans="1:17" s="33" customFormat="1" ht="32.450000000000003" customHeight="1">
      <c r="A7" s="198"/>
      <c r="B7" s="209" t="s">
        <v>18</v>
      </c>
      <c r="C7" s="200" t="s">
        <v>16</v>
      </c>
      <c r="D7" s="27">
        <v>71</v>
      </c>
      <c r="E7" s="210">
        <v>9</v>
      </c>
      <c r="F7" s="211">
        <v>22</v>
      </c>
      <c r="G7" s="211">
        <v>31</v>
      </c>
      <c r="H7" s="212">
        <v>9</v>
      </c>
      <c r="I7" s="213">
        <v>0</v>
      </c>
      <c r="J7" s="214">
        <v>2</v>
      </c>
      <c r="K7" s="214">
        <v>16</v>
      </c>
      <c r="L7" s="214">
        <v>29</v>
      </c>
      <c r="M7" s="214">
        <v>23</v>
      </c>
      <c r="N7" s="215">
        <v>1</v>
      </c>
      <c r="O7" s="231">
        <f>SUM(P7:Q7)</f>
        <v>71</v>
      </c>
      <c r="P7" s="216">
        <v>62</v>
      </c>
      <c r="Q7" s="217">
        <v>9</v>
      </c>
    </row>
    <row r="8" spans="1:17" s="33" customFormat="1" ht="36.950000000000003" customHeight="1" thickBot="1">
      <c r="A8" s="218"/>
      <c r="B8" s="219"/>
      <c r="C8" s="220" t="s">
        <v>17</v>
      </c>
      <c r="D8" s="20">
        <f>D7/(D5+D7)</f>
        <v>4.6254071661237788E-2</v>
      </c>
      <c r="E8" s="221">
        <f>E7/D$7</f>
        <v>0.12676056338028169</v>
      </c>
      <c r="F8" s="222">
        <f>F7/D$7</f>
        <v>0.30985915492957744</v>
      </c>
      <c r="G8" s="222">
        <f>G7/D7</f>
        <v>0.43661971830985913</v>
      </c>
      <c r="H8" s="223">
        <v>0.126</v>
      </c>
      <c r="I8" s="224">
        <f>I7/D7</f>
        <v>0</v>
      </c>
      <c r="J8" s="225">
        <f>J7/D7</f>
        <v>2.8169014084507043E-2</v>
      </c>
      <c r="K8" s="225">
        <f>K7/D7</f>
        <v>0.22535211267605634</v>
      </c>
      <c r="L8" s="225">
        <v>0.40899999999999997</v>
      </c>
      <c r="M8" s="225">
        <f>M7/D7</f>
        <v>0.323943661971831</v>
      </c>
      <c r="N8" s="226">
        <f>N7/D7</f>
        <v>1.4084507042253521E-2</v>
      </c>
      <c r="O8" s="232">
        <f>O7/(O5+O7)</f>
        <v>4.6284224250325946E-2</v>
      </c>
      <c r="P8" s="227">
        <f>P7/O7</f>
        <v>0.87323943661971826</v>
      </c>
      <c r="Q8" s="228">
        <f>Q7/O7</f>
        <v>0.12676056338028169</v>
      </c>
    </row>
    <row r="9" spans="1:17" ht="32.450000000000003" customHeight="1">
      <c r="A9" s="159" t="s">
        <v>25</v>
      </c>
      <c r="B9" s="167" t="s">
        <v>15</v>
      </c>
      <c r="C9" s="15" t="s">
        <v>16</v>
      </c>
      <c r="D9" s="233">
        <v>1483</v>
      </c>
      <c r="E9" s="34">
        <v>165</v>
      </c>
      <c r="F9" s="35">
        <v>437</v>
      </c>
      <c r="G9" s="35">
        <v>491</v>
      </c>
      <c r="H9" s="36">
        <v>390</v>
      </c>
      <c r="I9" s="234">
        <v>0</v>
      </c>
      <c r="J9" s="235">
        <v>12</v>
      </c>
      <c r="K9" s="235">
        <v>565</v>
      </c>
      <c r="L9" s="235">
        <v>697</v>
      </c>
      <c r="M9" s="235">
        <v>196</v>
      </c>
      <c r="N9" s="236">
        <v>13</v>
      </c>
      <c r="O9" s="237">
        <f>SUM(P9:Q9)</f>
        <v>1478</v>
      </c>
      <c r="P9" s="238">
        <v>1313</v>
      </c>
      <c r="Q9" s="239">
        <v>165</v>
      </c>
    </row>
    <row r="10" spans="1:17" ht="32.450000000000003" customHeight="1">
      <c r="A10" s="159"/>
      <c r="B10" s="162"/>
      <c r="C10" s="13" t="s">
        <v>17</v>
      </c>
      <c r="D10" s="19">
        <f>D9/(D9+D11)</f>
        <v>0.9518613607188704</v>
      </c>
      <c r="E10" s="43">
        <f>E9/D9</f>
        <v>0.11126095751854349</v>
      </c>
      <c r="F10" s="44">
        <f>F9/D9</f>
        <v>0.29467296021577882</v>
      </c>
      <c r="G10" s="44">
        <f>G9/D9</f>
        <v>0.33108563722184758</v>
      </c>
      <c r="H10" s="45">
        <f>H9/D9</f>
        <v>0.26298044504383006</v>
      </c>
      <c r="I10" s="46">
        <f>I9/D9</f>
        <v>0</v>
      </c>
      <c r="J10" s="47">
        <f>J9/D9</f>
        <v>8.091706001348618E-3</v>
      </c>
      <c r="K10" s="47">
        <f>K9/D9</f>
        <v>0.38098449089683073</v>
      </c>
      <c r="L10" s="47">
        <f>L9/D9</f>
        <v>0.46999325691166555</v>
      </c>
      <c r="M10" s="47">
        <f>M9/D9</f>
        <v>0.13216453135536074</v>
      </c>
      <c r="N10" s="48">
        <f>N9/D9</f>
        <v>8.7660148347943351E-3</v>
      </c>
      <c r="O10" s="49">
        <f>O9/(O9+O11)</f>
        <v>0.95170637475853193</v>
      </c>
      <c r="P10" s="50">
        <f>P9/O9</f>
        <v>0.88836265223274691</v>
      </c>
      <c r="Q10" s="51">
        <f>Q9/O9</f>
        <v>0.11163734776725305</v>
      </c>
    </row>
    <row r="11" spans="1:17" ht="32.450000000000003" customHeight="1">
      <c r="A11" s="159"/>
      <c r="B11" s="163" t="s">
        <v>18</v>
      </c>
      <c r="C11" s="13" t="s">
        <v>16</v>
      </c>
      <c r="D11" s="27">
        <v>75</v>
      </c>
      <c r="E11" s="52">
        <v>7</v>
      </c>
      <c r="F11" s="53">
        <v>32</v>
      </c>
      <c r="G11" s="53">
        <v>24</v>
      </c>
      <c r="H11" s="54">
        <v>12</v>
      </c>
      <c r="I11" s="55">
        <v>0</v>
      </c>
      <c r="J11" s="56">
        <v>0</v>
      </c>
      <c r="K11" s="56">
        <v>21</v>
      </c>
      <c r="L11" s="56">
        <v>35</v>
      </c>
      <c r="M11" s="56">
        <v>19</v>
      </c>
      <c r="N11" s="57">
        <v>0</v>
      </c>
      <c r="O11" s="58">
        <f>SUM(P11:Q11)</f>
        <v>75</v>
      </c>
      <c r="P11" s="59">
        <v>66</v>
      </c>
      <c r="Q11" s="60">
        <v>9</v>
      </c>
    </row>
    <row r="12" spans="1:17" ht="36.950000000000003" customHeight="1" thickBot="1">
      <c r="A12" s="160"/>
      <c r="B12" s="164"/>
      <c r="C12" s="14" t="s">
        <v>17</v>
      </c>
      <c r="D12" s="20">
        <f>D11/(D9+D11)</f>
        <v>4.8138639281129651E-2</v>
      </c>
      <c r="E12" s="61">
        <v>8.7999999999999995E-2</v>
      </c>
      <c r="F12" s="62">
        <v>0.42599999999999999</v>
      </c>
      <c r="G12" s="62">
        <v>0.32400000000000001</v>
      </c>
      <c r="H12" s="63">
        <v>0.16200000000000001</v>
      </c>
      <c r="I12" s="64">
        <f>I11/D11</f>
        <v>0</v>
      </c>
      <c r="J12" s="65">
        <f>J11/D11</f>
        <v>0</v>
      </c>
      <c r="K12" s="65">
        <f>K11/D11</f>
        <v>0.28000000000000003</v>
      </c>
      <c r="L12" s="65">
        <f>L11/D11</f>
        <v>0.46666666666666667</v>
      </c>
      <c r="M12" s="65">
        <f>M11/D11</f>
        <v>0.25333333333333335</v>
      </c>
      <c r="N12" s="66">
        <f>N11/D11</f>
        <v>0</v>
      </c>
      <c r="O12" s="67">
        <f>O11/(O9+O11)</f>
        <v>4.8293625241468123E-2</v>
      </c>
      <c r="P12" s="68">
        <f>P11/O11</f>
        <v>0.88</v>
      </c>
      <c r="Q12" s="69">
        <f>Q11/O11</f>
        <v>0.12</v>
      </c>
    </row>
    <row r="13" spans="1:17" ht="32.450000000000003" customHeight="1">
      <c r="A13" s="158" t="s">
        <v>26</v>
      </c>
      <c r="B13" s="161" t="s">
        <v>15</v>
      </c>
      <c r="C13" s="8" t="s">
        <v>16</v>
      </c>
      <c r="D13" s="18">
        <f>SUM(E13:H13)</f>
        <v>1356</v>
      </c>
      <c r="E13" s="70">
        <v>136</v>
      </c>
      <c r="F13" s="71">
        <v>367</v>
      </c>
      <c r="G13" s="71">
        <v>534</v>
      </c>
      <c r="H13" s="72">
        <v>319</v>
      </c>
      <c r="I13" s="37">
        <v>0</v>
      </c>
      <c r="J13" s="38">
        <v>11</v>
      </c>
      <c r="K13" s="38">
        <v>453</v>
      </c>
      <c r="L13" s="38">
        <v>685</v>
      </c>
      <c r="M13" s="38">
        <v>200</v>
      </c>
      <c r="N13" s="39">
        <v>7</v>
      </c>
      <c r="O13" s="40">
        <f>SUM(P13:Q13)</f>
        <v>1356</v>
      </c>
      <c r="P13" s="41">
        <v>1237</v>
      </c>
      <c r="Q13" s="42">
        <v>119</v>
      </c>
    </row>
    <row r="14" spans="1:17" ht="32.450000000000003" customHeight="1">
      <c r="A14" s="159"/>
      <c r="B14" s="162"/>
      <c r="C14" s="13" t="s">
        <v>17</v>
      </c>
      <c r="D14" s="19">
        <f>D13/(D13+D15)</f>
        <v>0.96512455516014239</v>
      </c>
      <c r="E14" s="43">
        <f>E13/D13</f>
        <v>0.10029498525073746</v>
      </c>
      <c r="F14" s="44">
        <f>F13/D13</f>
        <v>0.27064896755162243</v>
      </c>
      <c r="G14" s="44">
        <f>G13/D13</f>
        <v>0.39380530973451328</v>
      </c>
      <c r="H14" s="45">
        <f>H13/D13</f>
        <v>0.23525073746312683</v>
      </c>
      <c r="I14" s="46">
        <f>I13/D13</f>
        <v>0</v>
      </c>
      <c r="J14" s="47">
        <f>J13/D13</f>
        <v>8.1120943952802359E-3</v>
      </c>
      <c r="K14" s="47">
        <f>K13/D13</f>
        <v>0.33407079646017701</v>
      </c>
      <c r="L14" s="47">
        <f>L13/D13</f>
        <v>0.50516224188790559</v>
      </c>
      <c r="M14" s="47">
        <f>M13/D13</f>
        <v>0.14749262536873156</v>
      </c>
      <c r="N14" s="48">
        <f>N13/D13</f>
        <v>5.1622418879056046E-3</v>
      </c>
      <c r="O14" s="49">
        <f>O13/(O13+O15)</f>
        <v>0.96512455516014239</v>
      </c>
      <c r="P14" s="50">
        <f>P13/O13</f>
        <v>0.91224188790560468</v>
      </c>
      <c r="Q14" s="51">
        <f>Q13/O13</f>
        <v>8.7758112094395282E-2</v>
      </c>
    </row>
    <row r="15" spans="1:17" ht="32.450000000000003" customHeight="1">
      <c r="A15" s="159"/>
      <c r="B15" s="163" t="s">
        <v>18</v>
      </c>
      <c r="C15" s="13" t="s">
        <v>16</v>
      </c>
      <c r="D15" s="27">
        <f>SUM(E15:H15)</f>
        <v>49</v>
      </c>
      <c r="E15" s="52">
        <v>7</v>
      </c>
      <c r="F15" s="53">
        <v>11</v>
      </c>
      <c r="G15" s="53">
        <v>17</v>
      </c>
      <c r="H15" s="54">
        <v>14</v>
      </c>
      <c r="I15" s="55">
        <v>0</v>
      </c>
      <c r="J15" s="56">
        <v>1</v>
      </c>
      <c r="K15" s="56">
        <v>15</v>
      </c>
      <c r="L15" s="56">
        <v>23</v>
      </c>
      <c r="M15" s="56">
        <v>9</v>
      </c>
      <c r="N15" s="57">
        <v>1</v>
      </c>
      <c r="O15" s="58">
        <f>SUM(P15:Q15)</f>
        <v>49</v>
      </c>
      <c r="P15" s="59">
        <v>41</v>
      </c>
      <c r="Q15" s="60">
        <v>8</v>
      </c>
    </row>
    <row r="16" spans="1:17" ht="36.950000000000003" customHeight="1" thickBot="1">
      <c r="A16" s="160"/>
      <c r="B16" s="164"/>
      <c r="C16" s="14" t="s">
        <v>17</v>
      </c>
      <c r="D16" s="20">
        <f>D15/(D13+D15)</f>
        <v>3.4875444839857654E-2</v>
      </c>
      <c r="E16" s="61">
        <f>E15/D15</f>
        <v>0.14285714285714285</v>
      </c>
      <c r="F16" s="62">
        <f>F15/D15</f>
        <v>0.22448979591836735</v>
      </c>
      <c r="G16" s="62">
        <f>G15/D15</f>
        <v>0.34693877551020408</v>
      </c>
      <c r="H16" s="63">
        <f>H15/D15</f>
        <v>0.2857142857142857</v>
      </c>
      <c r="I16" s="64">
        <f>I15/D15</f>
        <v>0</v>
      </c>
      <c r="J16" s="65">
        <f>J15/D15</f>
        <v>2.0408163265306121E-2</v>
      </c>
      <c r="K16" s="65">
        <f>K15/D15</f>
        <v>0.30612244897959184</v>
      </c>
      <c r="L16" s="65">
        <f>L15/D15</f>
        <v>0.46938775510204084</v>
      </c>
      <c r="M16" s="65">
        <f>M15/D15</f>
        <v>0.18367346938775511</v>
      </c>
      <c r="N16" s="66">
        <f>N15/D15</f>
        <v>2.0408163265306121E-2</v>
      </c>
      <c r="O16" s="67">
        <f>O15/(O13+O15)</f>
        <v>3.4875444839857654E-2</v>
      </c>
      <c r="P16" s="68">
        <f>P15/O15</f>
        <v>0.83673469387755106</v>
      </c>
      <c r="Q16" s="69">
        <f>Q15/O15</f>
        <v>0.16326530612244897</v>
      </c>
    </row>
    <row r="17" spans="1:17" ht="32.450000000000003" customHeight="1">
      <c r="A17" s="158" t="s">
        <v>27</v>
      </c>
      <c r="B17" s="161" t="s">
        <v>15</v>
      </c>
      <c r="C17" s="8" t="s">
        <v>16</v>
      </c>
      <c r="D17" s="18">
        <f>SUM(E17:H17)</f>
        <v>1637</v>
      </c>
      <c r="E17" s="73">
        <v>152</v>
      </c>
      <c r="F17" s="74">
        <v>494</v>
      </c>
      <c r="G17" s="74">
        <v>601</v>
      </c>
      <c r="H17" s="75">
        <v>390</v>
      </c>
      <c r="I17" s="55">
        <v>0</v>
      </c>
      <c r="J17" s="38">
        <v>5</v>
      </c>
      <c r="K17" s="38">
        <v>607</v>
      </c>
      <c r="L17" s="38">
        <v>788</v>
      </c>
      <c r="M17" s="38">
        <v>231</v>
      </c>
      <c r="N17" s="39">
        <v>6</v>
      </c>
      <c r="O17" s="40">
        <f>SUM(P17:Q17)</f>
        <v>1637</v>
      </c>
      <c r="P17" s="41">
        <v>1496</v>
      </c>
      <c r="Q17" s="42">
        <v>141</v>
      </c>
    </row>
    <row r="18" spans="1:17" ht="32.450000000000003" customHeight="1">
      <c r="A18" s="159"/>
      <c r="B18" s="162"/>
      <c r="C18" s="13" t="s">
        <v>17</v>
      </c>
      <c r="D18" s="19">
        <f>D17/(D17+D19)</f>
        <v>0.95730994152046789</v>
      </c>
      <c r="E18" s="76">
        <f>E17/D17</f>
        <v>9.2852779474648747E-2</v>
      </c>
      <c r="F18" s="77">
        <f>F17/D17</f>
        <v>0.30177153329260842</v>
      </c>
      <c r="G18" s="77">
        <f>G17/D17</f>
        <v>0.36713500305436775</v>
      </c>
      <c r="H18" s="78">
        <f>H17/D17</f>
        <v>0.23824068417837507</v>
      </c>
      <c r="I18" s="79">
        <f>I17/D17</f>
        <v>0</v>
      </c>
      <c r="J18" s="47">
        <f>J17/D17</f>
        <v>3.0543677458766036E-3</v>
      </c>
      <c r="K18" s="47">
        <f>K17/D17</f>
        <v>0.37080024434941966</v>
      </c>
      <c r="L18" s="47">
        <f>L17/D17</f>
        <v>0.48136835675015271</v>
      </c>
      <c r="M18" s="47">
        <f>M17/D17</f>
        <v>0.14111178985949907</v>
      </c>
      <c r="N18" s="48">
        <f>N17/D17</f>
        <v>3.6652412950519244E-3</v>
      </c>
      <c r="O18" s="49">
        <f>O17/(O17+O19)</f>
        <v>0.95730994152046789</v>
      </c>
      <c r="P18" s="50">
        <f>P17/O17</f>
        <v>0.91386682956627974</v>
      </c>
      <c r="Q18" s="51">
        <f>Q17/O17</f>
        <v>8.6133170433720221E-2</v>
      </c>
    </row>
    <row r="19" spans="1:17" ht="32.450000000000003" customHeight="1">
      <c r="A19" s="159"/>
      <c r="B19" s="163" t="s">
        <v>18</v>
      </c>
      <c r="C19" s="13" t="s">
        <v>16</v>
      </c>
      <c r="D19" s="27">
        <f>SUM(E19:H19)</f>
        <v>73</v>
      </c>
      <c r="E19" s="80">
        <v>13</v>
      </c>
      <c r="F19" s="81">
        <v>26</v>
      </c>
      <c r="G19" s="81">
        <v>24</v>
      </c>
      <c r="H19" s="82">
        <v>10</v>
      </c>
      <c r="I19" s="55">
        <v>0</v>
      </c>
      <c r="J19" s="56">
        <v>1</v>
      </c>
      <c r="K19" s="56">
        <v>22</v>
      </c>
      <c r="L19" s="56">
        <v>36</v>
      </c>
      <c r="M19" s="56">
        <v>14</v>
      </c>
      <c r="N19" s="57">
        <v>0</v>
      </c>
      <c r="O19" s="58">
        <f>SUM(P19:Q19)</f>
        <v>73</v>
      </c>
      <c r="P19" s="59">
        <v>60</v>
      </c>
      <c r="Q19" s="60">
        <v>13</v>
      </c>
    </row>
    <row r="20" spans="1:17" ht="32.450000000000003" customHeight="1" thickBot="1">
      <c r="A20" s="160"/>
      <c r="B20" s="164"/>
      <c r="C20" s="14" t="s">
        <v>17</v>
      </c>
      <c r="D20" s="20">
        <f>D19/(D17+D19)</f>
        <v>4.2690058479532167E-2</v>
      </c>
      <c r="E20" s="61">
        <f>E19/D19</f>
        <v>0.17808219178082191</v>
      </c>
      <c r="F20" s="62">
        <f>F19/D19</f>
        <v>0.35616438356164382</v>
      </c>
      <c r="G20" s="62">
        <f>G19/D19</f>
        <v>0.32876712328767121</v>
      </c>
      <c r="H20" s="63">
        <f>H19/D19</f>
        <v>0.13698630136986301</v>
      </c>
      <c r="I20" s="64">
        <f>I19/D19</f>
        <v>0</v>
      </c>
      <c r="J20" s="65">
        <f>J19/D19</f>
        <v>1.3698630136986301E-2</v>
      </c>
      <c r="K20" s="65">
        <f>K19/D19</f>
        <v>0.30136986301369861</v>
      </c>
      <c r="L20" s="65">
        <f>L19/D19</f>
        <v>0.49315068493150682</v>
      </c>
      <c r="M20" s="65">
        <f>M19/D19</f>
        <v>0.19178082191780821</v>
      </c>
      <c r="N20" s="66">
        <f>N19/D19</f>
        <v>0</v>
      </c>
      <c r="O20" s="67">
        <f>O19/(O17+O19)</f>
        <v>4.2690058479532167E-2</v>
      </c>
      <c r="P20" s="68">
        <f>P19/O19</f>
        <v>0.82191780821917804</v>
      </c>
      <c r="Q20" s="69">
        <f>Q19/O19</f>
        <v>0.17808219178082191</v>
      </c>
    </row>
    <row r="21" spans="1:17" ht="32.450000000000003" customHeight="1">
      <c r="A21" s="158" t="s">
        <v>28</v>
      </c>
      <c r="B21" s="161" t="s">
        <v>15</v>
      </c>
      <c r="C21" s="8" t="s">
        <v>16</v>
      </c>
      <c r="D21" s="18">
        <f>SUM(E21:H21)</f>
        <v>1341</v>
      </c>
      <c r="E21" s="73">
        <v>174</v>
      </c>
      <c r="F21" s="74">
        <v>456</v>
      </c>
      <c r="G21" s="74">
        <v>443</v>
      </c>
      <c r="H21" s="75">
        <v>268</v>
      </c>
      <c r="I21" s="55">
        <v>0</v>
      </c>
      <c r="J21" s="38">
        <v>29</v>
      </c>
      <c r="K21" s="38">
        <v>477</v>
      </c>
      <c r="L21" s="38">
        <v>649</v>
      </c>
      <c r="M21" s="38">
        <v>180</v>
      </c>
      <c r="N21" s="39">
        <v>5</v>
      </c>
      <c r="O21" s="40">
        <f>SUM(P21:Q21)</f>
        <v>1341</v>
      </c>
      <c r="P21" s="41">
        <v>1226</v>
      </c>
      <c r="Q21" s="42">
        <v>115</v>
      </c>
    </row>
    <row r="22" spans="1:17" ht="32.450000000000003" customHeight="1">
      <c r="A22" s="159"/>
      <c r="B22" s="162"/>
      <c r="C22" s="13" t="s">
        <v>17</v>
      </c>
      <c r="D22" s="19">
        <f>D21/(D21+D23)</f>
        <v>0.95444839857651242</v>
      </c>
      <c r="E22" s="76">
        <f>E21/D21</f>
        <v>0.12975391498881431</v>
      </c>
      <c r="F22" s="77">
        <f>F21/D21</f>
        <v>0.34004474272930652</v>
      </c>
      <c r="G22" s="77">
        <f>G21/D21</f>
        <v>0.33035048471290079</v>
      </c>
      <c r="H22" s="78">
        <f>H21/D21</f>
        <v>0.19985085756897839</v>
      </c>
      <c r="I22" s="79">
        <f>I21/D21</f>
        <v>0</v>
      </c>
      <c r="J22" s="47">
        <f>J21/D21</f>
        <v>2.1625652498135719E-2</v>
      </c>
      <c r="K22" s="47">
        <f>K21/D21</f>
        <v>0.35570469798657717</v>
      </c>
      <c r="L22" s="47">
        <f>L21/D21</f>
        <v>0.48396718866517524</v>
      </c>
      <c r="M22" s="47">
        <f>M21/D21</f>
        <v>0.13422818791946309</v>
      </c>
      <c r="N22" s="48">
        <f>N21/D21</f>
        <v>3.7285607755406414E-3</v>
      </c>
      <c r="O22" s="49">
        <f>O21/(O21+O23)</f>
        <v>0.95444839857651242</v>
      </c>
      <c r="P22" s="50">
        <f>P21/O21</f>
        <v>0.91424310216256521</v>
      </c>
      <c r="Q22" s="51">
        <f>Q21/O21</f>
        <v>8.5756897837434745E-2</v>
      </c>
    </row>
    <row r="23" spans="1:17" ht="32.450000000000003" customHeight="1">
      <c r="A23" s="159"/>
      <c r="B23" s="163" t="s">
        <v>18</v>
      </c>
      <c r="C23" s="13" t="s">
        <v>16</v>
      </c>
      <c r="D23" s="27">
        <f>SUM(E23:H23)</f>
        <v>64</v>
      </c>
      <c r="E23" s="80">
        <v>13</v>
      </c>
      <c r="F23" s="81">
        <v>25</v>
      </c>
      <c r="G23" s="81">
        <v>18</v>
      </c>
      <c r="H23" s="82">
        <v>8</v>
      </c>
      <c r="I23" s="55">
        <v>0</v>
      </c>
      <c r="J23" s="56">
        <v>2</v>
      </c>
      <c r="K23" s="56">
        <v>20</v>
      </c>
      <c r="L23" s="56">
        <v>23</v>
      </c>
      <c r="M23" s="56">
        <v>19</v>
      </c>
      <c r="N23" s="57">
        <v>0</v>
      </c>
      <c r="O23" s="58">
        <f>SUM(P23:Q23)</f>
        <v>64</v>
      </c>
      <c r="P23" s="59">
        <v>60</v>
      </c>
      <c r="Q23" s="60">
        <v>4</v>
      </c>
    </row>
    <row r="24" spans="1:17" ht="32.450000000000003" customHeight="1" thickBot="1">
      <c r="A24" s="160"/>
      <c r="B24" s="164"/>
      <c r="C24" s="14" t="s">
        <v>17</v>
      </c>
      <c r="D24" s="20">
        <f>D23/(D21+D23)</f>
        <v>4.5551601423487548E-2</v>
      </c>
      <c r="E24" s="61">
        <f>E23/D23</f>
        <v>0.203125</v>
      </c>
      <c r="F24" s="62">
        <f>F23/D23</f>
        <v>0.390625</v>
      </c>
      <c r="G24" s="62">
        <f>G23/D23</f>
        <v>0.28125</v>
      </c>
      <c r="H24" s="63">
        <f>H23/D23</f>
        <v>0.125</v>
      </c>
      <c r="I24" s="64">
        <f>I23/D23</f>
        <v>0</v>
      </c>
      <c r="J24" s="65">
        <f>J23/D23</f>
        <v>3.125E-2</v>
      </c>
      <c r="K24" s="65">
        <f>K23/D23</f>
        <v>0.3125</v>
      </c>
      <c r="L24" s="65">
        <f>L23/D23</f>
        <v>0.359375</v>
      </c>
      <c r="M24" s="65">
        <f>M23/D23</f>
        <v>0.296875</v>
      </c>
      <c r="N24" s="66">
        <f>N23/D23</f>
        <v>0</v>
      </c>
      <c r="O24" s="67">
        <f>O23/(O21+O23)</f>
        <v>4.5551601423487548E-2</v>
      </c>
      <c r="P24" s="68">
        <f>P23/O23</f>
        <v>0.9375</v>
      </c>
      <c r="Q24" s="69">
        <f>Q23/O23</f>
        <v>6.25E-2</v>
      </c>
    </row>
    <row r="25" spans="1:17" ht="32.450000000000003" customHeight="1">
      <c r="A25" s="155" t="s">
        <v>29</v>
      </c>
      <c r="B25" s="167" t="s">
        <v>19</v>
      </c>
      <c r="C25" s="15" t="s">
        <v>16</v>
      </c>
      <c r="D25" s="28">
        <f>SUM(E25:H25)</f>
        <v>1626</v>
      </c>
      <c r="E25" s="83">
        <v>176</v>
      </c>
      <c r="F25" s="84">
        <v>481</v>
      </c>
      <c r="G25" s="84">
        <v>558</v>
      </c>
      <c r="H25" s="85">
        <v>411</v>
      </c>
      <c r="I25" s="55">
        <v>0</v>
      </c>
      <c r="J25" s="84">
        <v>57</v>
      </c>
      <c r="K25" s="84">
        <v>625</v>
      </c>
      <c r="L25" s="84">
        <v>752</v>
      </c>
      <c r="M25" s="84">
        <v>182</v>
      </c>
      <c r="N25" s="85">
        <v>10</v>
      </c>
      <c r="O25" s="86">
        <f>SUM(P25:Q25)</f>
        <v>1625</v>
      </c>
      <c r="P25" s="83">
        <v>1512</v>
      </c>
      <c r="Q25" s="85">
        <v>113</v>
      </c>
    </row>
    <row r="26" spans="1:17" ht="32.450000000000003" customHeight="1">
      <c r="A26" s="155"/>
      <c r="B26" s="168"/>
      <c r="C26" s="13" t="s">
        <v>17</v>
      </c>
      <c r="D26" s="21">
        <f>D25/(D25+D27)</f>
        <v>0.95816146140247493</v>
      </c>
      <c r="E26" s="87">
        <f>E25/D25</f>
        <v>0.10824108241082411</v>
      </c>
      <c r="F26" s="88">
        <f>F25/D25</f>
        <v>0.29581795817958179</v>
      </c>
      <c r="G26" s="88">
        <f>G25/D25</f>
        <v>0.34317343173431736</v>
      </c>
      <c r="H26" s="89">
        <f>H25/D25</f>
        <v>0.25276752767527677</v>
      </c>
      <c r="I26" s="90">
        <f>I25/D25</f>
        <v>0</v>
      </c>
      <c r="J26" s="91">
        <f>J25/D25</f>
        <v>3.5055350553505532E-2</v>
      </c>
      <c r="K26" s="91">
        <f>K25/D25</f>
        <v>0.3843788437884379</v>
      </c>
      <c r="L26" s="91">
        <f>L25/D25</f>
        <v>0.46248462484624847</v>
      </c>
      <c r="M26" s="91">
        <f>M25/D25</f>
        <v>0.11193111931119311</v>
      </c>
      <c r="N26" s="92">
        <f>N25/D25</f>
        <v>6.1500615006150061E-3</v>
      </c>
      <c r="O26" s="93">
        <f>O25/(O25+O27)</f>
        <v>0.95813679245283023</v>
      </c>
      <c r="P26" s="94">
        <f>P25/O25</f>
        <v>0.93046153846153845</v>
      </c>
      <c r="Q26" s="95">
        <f>Q25/O25</f>
        <v>6.9538461538461535E-2</v>
      </c>
    </row>
    <row r="27" spans="1:17" ht="32.450000000000003" customHeight="1">
      <c r="A27" s="156"/>
      <c r="B27" s="165" t="s">
        <v>20</v>
      </c>
      <c r="C27" s="13" t="s">
        <v>16</v>
      </c>
      <c r="D27" s="29">
        <f>SUM(E27:H27)</f>
        <v>71</v>
      </c>
      <c r="E27" s="96">
        <v>12</v>
      </c>
      <c r="F27" s="97">
        <v>27</v>
      </c>
      <c r="G27" s="97">
        <v>28</v>
      </c>
      <c r="H27" s="98">
        <v>4</v>
      </c>
      <c r="I27" s="55">
        <v>0</v>
      </c>
      <c r="J27" s="97">
        <v>1</v>
      </c>
      <c r="K27" s="97">
        <v>21</v>
      </c>
      <c r="L27" s="97">
        <v>25</v>
      </c>
      <c r="M27" s="97">
        <v>24</v>
      </c>
      <c r="N27" s="55">
        <v>0</v>
      </c>
      <c r="O27" s="99">
        <f>SUM(P27:Q27)</f>
        <v>71</v>
      </c>
      <c r="P27" s="96">
        <v>67</v>
      </c>
      <c r="Q27" s="98">
        <v>4</v>
      </c>
    </row>
    <row r="28" spans="1:17" ht="32.450000000000003" customHeight="1" thickBot="1">
      <c r="A28" s="157"/>
      <c r="B28" s="166"/>
      <c r="C28" s="14" t="s">
        <v>17</v>
      </c>
      <c r="D28" s="23">
        <f>D27/(D25+D27)</f>
        <v>4.1838538597525045E-2</v>
      </c>
      <c r="E28" s="100">
        <f>E27/D27</f>
        <v>0.16901408450704225</v>
      </c>
      <c r="F28" s="62">
        <f>F27/D27</f>
        <v>0.38028169014084506</v>
      </c>
      <c r="G28" s="62">
        <f>G27/D27</f>
        <v>0.39436619718309857</v>
      </c>
      <c r="H28" s="63">
        <f>H27/D27</f>
        <v>5.6338028169014086E-2</v>
      </c>
      <c r="I28" s="101">
        <f>I27/D27</f>
        <v>0</v>
      </c>
      <c r="J28" s="102">
        <f>J27/D27</f>
        <v>1.4084507042253521E-2</v>
      </c>
      <c r="K28" s="102">
        <f>K27/D27</f>
        <v>0.29577464788732394</v>
      </c>
      <c r="L28" s="102">
        <f>L27/D27</f>
        <v>0.352112676056338</v>
      </c>
      <c r="M28" s="102">
        <f>M27/D27</f>
        <v>0.3380281690140845</v>
      </c>
      <c r="N28" s="103">
        <f>N27/D27</f>
        <v>0</v>
      </c>
      <c r="O28" s="104">
        <f>O27/(O25+O27)</f>
        <v>4.1863207547169809E-2</v>
      </c>
      <c r="P28" s="105">
        <f>P27/O27</f>
        <v>0.94366197183098588</v>
      </c>
      <c r="Q28" s="106">
        <f>Q27/O27</f>
        <v>5.6338028169014086E-2</v>
      </c>
    </row>
    <row r="29" spans="1:17" ht="32.450000000000003" customHeight="1">
      <c r="A29" s="154" t="s">
        <v>30</v>
      </c>
      <c r="B29" s="161" t="s">
        <v>19</v>
      </c>
      <c r="C29" s="8" t="s">
        <v>16</v>
      </c>
      <c r="D29" s="30">
        <f>SUM(E29:H29)</f>
        <v>1582</v>
      </c>
      <c r="E29" s="96">
        <v>167</v>
      </c>
      <c r="F29" s="97">
        <v>510</v>
      </c>
      <c r="G29" s="97">
        <v>555</v>
      </c>
      <c r="H29" s="98">
        <v>350</v>
      </c>
      <c r="I29" s="107">
        <v>0</v>
      </c>
      <c r="J29" s="97">
        <v>31</v>
      </c>
      <c r="K29" s="97">
        <v>563</v>
      </c>
      <c r="L29" s="97">
        <v>759</v>
      </c>
      <c r="M29" s="97">
        <v>219</v>
      </c>
      <c r="N29" s="108">
        <v>10</v>
      </c>
      <c r="O29" s="109">
        <f>SUM(P29:Q29)</f>
        <v>1582</v>
      </c>
      <c r="P29" s="110">
        <v>1476</v>
      </c>
      <c r="Q29" s="111">
        <v>106</v>
      </c>
    </row>
    <row r="30" spans="1:17" ht="32.450000000000003" customHeight="1">
      <c r="A30" s="155"/>
      <c r="B30" s="168"/>
      <c r="C30" s="13" t="s">
        <v>17</v>
      </c>
      <c r="D30" s="21">
        <f>D29/(D29+D31)</f>
        <v>0.97654320987654319</v>
      </c>
      <c r="E30" s="87">
        <f>E29/D29</f>
        <v>0.10556257901390645</v>
      </c>
      <c r="F30" s="88">
        <f>F29/D29</f>
        <v>0.32237673830594182</v>
      </c>
      <c r="G30" s="88">
        <f>G29/D29</f>
        <v>0.35082174462705434</v>
      </c>
      <c r="H30" s="89">
        <f>H29/D29</f>
        <v>0.22123893805309736</v>
      </c>
      <c r="I30" s="90">
        <f>I29/D29</f>
        <v>0</v>
      </c>
      <c r="J30" s="91">
        <f>J29/D29</f>
        <v>1.9595448798988623E-2</v>
      </c>
      <c r="K30" s="91">
        <f>K29/D29</f>
        <v>0.3558786346396966</v>
      </c>
      <c r="L30" s="91">
        <f>L29/D29</f>
        <v>0.47977243994943108</v>
      </c>
      <c r="M30" s="91">
        <f>M29/D29</f>
        <v>0.13843236409608092</v>
      </c>
      <c r="N30" s="92">
        <f>N29/D29</f>
        <v>6.321112515802781E-3</v>
      </c>
      <c r="O30" s="93">
        <f>O29/(O29+O31)</f>
        <v>0.97654320987654319</v>
      </c>
      <c r="P30" s="94">
        <f>P29/O29</f>
        <v>0.93299620733249056</v>
      </c>
      <c r="Q30" s="95">
        <f>Q29/O29</f>
        <v>6.7003792667509485E-2</v>
      </c>
    </row>
    <row r="31" spans="1:17" ht="32.450000000000003" customHeight="1">
      <c r="A31" s="156"/>
      <c r="B31" s="165" t="s">
        <v>20</v>
      </c>
      <c r="C31" s="13" t="s">
        <v>16</v>
      </c>
      <c r="D31" s="29">
        <f>SUM(E31:H31)</f>
        <v>38</v>
      </c>
      <c r="E31" s="96">
        <v>13</v>
      </c>
      <c r="F31" s="97">
        <v>14</v>
      </c>
      <c r="G31" s="97">
        <v>9</v>
      </c>
      <c r="H31" s="98">
        <v>2</v>
      </c>
      <c r="I31" s="55">
        <v>0</v>
      </c>
      <c r="J31" s="55">
        <v>0</v>
      </c>
      <c r="K31" s="97">
        <v>4</v>
      </c>
      <c r="L31" s="97">
        <v>10</v>
      </c>
      <c r="M31" s="97">
        <v>10</v>
      </c>
      <c r="N31" s="108">
        <v>14</v>
      </c>
      <c r="O31" s="99">
        <f>SUM(P31:Q31)</f>
        <v>38</v>
      </c>
      <c r="P31" s="96">
        <v>35</v>
      </c>
      <c r="Q31" s="98">
        <v>3</v>
      </c>
    </row>
    <row r="32" spans="1:17" ht="32.450000000000003" customHeight="1" thickBot="1">
      <c r="A32" s="157"/>
      <c r="B32" s="166"/>
      <c r="C32" s="14" t="s">
        <v>17</v>
      </c>
      <c r="D32" s="23">
        <f>D31/(D29+D31)</f>
        <v>2.3456790123456792E-2</v>
      </c>
      <c r="E32" s="100">
        <f>E31/D31</f>
        <v>0.34210526315789475</v>
      </c>
      <c r="F32" s="62">
        <f>F31/D31</f>
        <v>0.36842105263157893</v>
      </c>
      <c r="G32" s="62">
        <f>G31/D31</f>
        <v>0.23684210526315788</v>
      </c>
      <c r="H32" s="63">
        <f>H31/D31</f>
        <v>5.2631578947368418E-2</v>
      </c>
      <c r="I32" s="101">
        <f>I31/D31</f>
        <v>0</v>
      </c>
      <c r="J32" s="102">
        <f>J31/D31</f>
        <v>0</v>
      </c>
      <c r="K32" s="102">
        <f>K31/D31</f>
        <v>0.10526315789473684</v>
      </c>
      <c r="L32" s="102">
        <f>L31/D31</f>
        <v>0.26315789473684209</v>
      </c>
      <c r="M32" s="102">
        <f>M31/D31</f>
        <v>0.26315789473684209</v>
      </c>
      <c r="N32" s="103">
        <f>N31/D31</f>
        <v>0.36842105263157893</v>
      </c>
      <c r="O32" s="104">
        <f>O31/(O29+O31)</f>
        <v>2.3456790123456792E-2</v>
      </c>
      <c r="P32" s="105">
        <f>P31/O31</f>
        <v>0.92105263157894735</v>
      </c>
      <c r="Q32" s="106">
        <f>Q31/O31</f>
        <v>7.8947368421052627E-2</v>
      </c>
    </row>
    <row r="33" spans="1:17" ht="32.25">
      <c r="A33" s="154" t="s">
        <v>31</v>
      </c>
      <c r="B33" s="161" t="s">
        <v>19</v>
      </c>
      <c r="C33" s="8" t="s">
        <v>16</v>
      </c>
      <c r="D33" s="25">
        <f>SUM(E33:H33)</f>
        <v>1681</v>
      </c>
      <c r="E33" s="110">
        <v>167</v>
      </c>
      <c r="F33" s="112">
        <v>561</v>
      </c>
      <c r="G33" s="112">
        <v>643</v>
      </c>
      <c r="H33" s="111">
        <v>310</v>
      </c>
      <c r="I33" s="55">
        <v>0</v>
      </c>
      <c r="J33" s="112">
        <v>6</v>
      </c>
      <c r="K33" s="112">
        <v>734</v>
      </c>
      <c r="L33" s="112">
        <v>747</v>
      </c>
      <c r="M33" s="112">
        <v>184</v>
      </c>
      <c r="N33" s="113">
        <v>10</v>
      </c>
      <c r="O33" s="114">
        <f>P33+Q33</f>
        <v>1750</v>
      </c>
      <c r="P33" s="110">
        <v>1631</v>
      </c>
      <c r="Q33" s="111">
        <v>119</v>
      </c>
    </row>
    <row r="34" spans="1:17" ht="32.25">
      <c r="A34" s="155"/>
      <c r="B34" s="168"/>
      <c r="C34" s="13" t="s">
        <v>17</v>
      </c>
      <c r="D34" s="21">
        <f>D33/(D33+D35)</f>
        <v>0.96222095020034348</v>
      </c>
      <c r="E34" s="115">
        <f>E33/D33</f>
        <v>9.9345627602617489E-2</v>
      </c>
      <c r="F34" s="116">
        <f>F33/D33</f>
        <v>0.33372992266508034</v>
      </c>
      <c r="G34" s="116">
        <f>G33/D33</f>
        <v>0.38251041046995837</v>
      </c>
      <c r="H34" s="117">
        <f>H33/D33</f>
        <v>0.18441403926234384</v>
      </c>
      <c r="I34" s="118">
        <f>I33/D33</f>
        <v>0</v>
      </c>
      <c r="J34" s="116">
        <f>J33/D33</f>
        <v>3.569303985722784E-3</v>
      </c>
      <c r="K34" s="116">
        <f>K33/D33</f>
        <v>0.43664485425342059</v>
      </c>
      <c r="L34" s="116">
        <f>L33/D33</f>
        <v>0.44437834622248662</v>
      </c>
      <c r="M34" s="116">
        <f>M33/D33</f>
        <v>0.10945865556216537</v>
      </c>
      <c r="N34" s="119">
        <f>N33/D33</f>
        <v>5.9488399762046397E-3</v>
      </c>
      <c r="O34" s="93">
        <f>O33/(O33+O35)</f>
        <v>0.96259625962596262</v>
      </c>
      <c r="P34" s="115">
        <f>P33/O33</f>
        <v>0.93200000000000005</v>
      </c>
      <c r="Q34" s="117">
        <f>Q33/O33</f>
        <v>6.8000000000000005E-2</v>
      </c>
    </row>
    <row r="35" spans="1:17" ht="32.25">
      <c r="A35" s="156"/>
      <c r="B35" s="165" t="s">
        <v>20</v>
      </c>
      <c r="C35" s="13" t="s">
        <v>16</v>
      </c>
      <c r="D35" s="26">
        <f>SUM(E35:H35)</f>
        <v>66</v>
      </c>
      <c r="E35" s="96">
        <v>13</v>
      </c>
      <c r="F35" s="97">
        <v>36</v>
      </c>
      <c r="G35" s="97">
        <v>11</v>
      </c>
      <c r="H35" s="98">
        <v>6</v>
      </c>
      <c r="I35" s="55">
        <v>0</v>
      </c>
      <c r="J35" s="55">
        <v>0</v>
      </c>
      <c r="K35" s="97">
        <v>25</v>
      </c>
      <c r="L35" s="97">
        <v>30</v>
      </c>
      <c r="M35" s="97">
        <v>11</v>
      </c>
      <c r="N35" s="55">
        <v>0</v>
      </c>
      <c r="O35" s="120">
        <f>P35+Q35</f>
        <v>68</v>
      </c>
      <c r="P35" s="96">
        <v>64</v>
      </c>
      <c r="Q35" s="98">
        <v>4</v>
      </c>
    </row>
    <row r="36" spans="1:17" ht="32.25">
      <c r="A36" s="157"/>
      <c r="B36" s="166"/>
      <c r="C36" s="14" t="s">
        <v>17</v>
      </c>
      <c r="D36" s="23">
        <f>D35/(D33+D35)</f>
        <v>3.7779049799656551E-2</v>
      </c>
      <c r="E36" s="121">
        <f>E35/D35</f>
        <v>0.19696969696969696</v>
      </c>
      <c r="F36" s="122">
        <f>F35/D35</f>
        <v>0.54545454545454541</v>
      </c>
      <c r="G36" s="122">
        <f>G35/D35</f>
        <v>0.16666666666666666</v>
      </c>
      <c r="H36" s="123">
        <f>H35/D35</f>
        <v>9.0909090909090912E-2</v>
      </c>
      <c r="I36" s="124">
        <f>I35/D35</f>
        <v>0</v>
      </c>
      <c r="J36" s="122">
        <f>J35/D35</f>
        <v>0</v>
      </c>
      <c r="K36" s="122">
        <f>K35/D35</f>
        <v>0.37878787878787878</v>
      </c>
      <c r="L36" s="122">
        <f>L35/D35</f>
        <v>0.45454545454545453</v>
      </c>
      <c r="M36" s="122">
        <f>M35/D35</f>
        <v>0.16666666666666666</v>
      </c>
      <c r="N36" s="125">
        <f>N35/D35</f>
        <v>0</v>
      </c>
      <c r="O36" s="104">
        <f>O35/(O33+O35)</f>
        <v>3.7403740374037403E-2</v>
      </c>
      <c r="P36" s="121">
        <f>P35/O35</f>
        <v>0.94117647058823528</v>
      </c>
      <c r="Q36" s="123">
        <f>Q35/O35</f>
        <v>5.8823529411764705E-2</v>
      </c>
    </row>
    <row r="37" spans="1:17" ht="32.25">
      <c r="A37" s="154" t="s">
        <v>32</v>
      </c>
      <c r="B37" s="161" t="s">
        <v>19</v>
      </c>
      <c r="C37" s="8" t="s">
        <v>16</v>
      </c>
      <c r="D37" s="25">
        <f>SUM(E37:H37)</f>
        <v>1325</v>
      </c>
      <c r="E37" s="110">
        <v>242</v>
      </c>
      <c r="F37" s="112">
        <v>515</v>
      </c>
      <c r="G37" s="112">
        <v>374</v>
      </c>
      <c r="H37" s="111">
        <v>194</v>
      </c>
      <c r="I37" s="126">
        <v>1</v>
      </c>
      <c r="J37" s="112">
        <v>46</v>
      </c>
      <c r="K37" s="112">
        <v>490</v>
      </c>
      <c r="L37" s="112">
        <v>626</v>
      </c>
      <c r="M37" s="112">
        <v>157</v>
      </c>
      <c r="N37" s="113">
        <v>5</v>
      </c>
      <c r="O37" s="114">
        <f>P37+Q37</f>
        <v>1424</v>
      </c>
      <c r="P37" s="110">
        <v>1274</v>
      </c>
      <c r="Q37" s="111">
        <v>150</v>
      </c>
    </row>
    <row r="38" spans="1:17" ht="32.25">
      <c r="A38" s="155"/>
      <c r="B38" s="168"/>
      <c r="C38" s="13" t="s">
        <v>17</v>
      </c>
      <c r="D38" s="21">
        <f>D37/(D37+D39)</f>
        <v>0.95736994219653182</v>
      </c>
      <c r="E38" s="115">
        <f>E37/D37</f>
        <v>0.18264150943396226</v>
      </c>
      <c r="F38" s="116">
        <f>F37/D37</f>
        <v>0.38867924528301889</v>
      </c>
      <c r="G38" s="116">
        <f>G37/D37</f>
        <v>0.28226415094339624</v>
      </c>
      <c r="H38" s="117">
        <f>H37/D37</f>
        <v>0.14641509433962263</v>
      </c>
      <c r="I38" s="118">
        <f>I37/D37</f>
        <v>7.5471698113207543E-4</v>
      </c>
      <c r="J38" s="116">
        <f>J37/D37</f>
        <v>3.471698113207547E-2</v>
      </c>
      <c r="K38" s="116">
        <f>K37/D37</f>
        <v>0.36981132075471695</v>
      </c>
      <c r="L38" s="116">
        <f>L37/D37</f>
        <v>0.47245283018867923</v>
      </c>
      <c r="M38" s="116">
        <f>M37/D37</f>
        <v>0.11849056603773585</v>
      </c>
      <c r="N38" s="119">
        <f>N37/D37</f>
        <v>3.7735849056603774E-3</v>
      </c>
      <c r="O38" s="93">
        <f>O37/(O37+O39)</f>
        <v>0.95506371562709591</v>
      </c>
      <c r="P38" s="115">
        <f>P37/O37</f>
        <v>0.8946629213483146</v>
      </c>
      <c r="Q38" s="117">
        <f>Q37/O37</f>
        <v>0.10533707865168539</v>
      </c>
    </row>
    <row r="39" spans="1:17" ht="32.25">
      <c r="A39" s="156"/>
      <c r="B39" s="165" t="s">
        <v>20</v>
      </c>
      <c r="C39" s="13" t="s">
        <v>16</v>
      </c>
      <c r="D39" s="26">
        <f>SUM(E39:H39)</f>
        <v>59</v>
      </c>
      <c r="E39" s="96">
        <v>14</v>
      </c>
      <c r="F39" s="97">
        <v>28</v>
      </c>
      <c r="G39" s="97">
        <v>13</v>
      </c>
      <c r="H39" s="98">
        <v>4</v>
      </c>
      <c r="I39" s="127">
        <v>0</v>
      </c>
      <c r="J39" s="97">
        <v>2</v>
      </c>
      <c r="K39" s="97">
        <v>21</v>
      </c>
      <c r="L39" s="97">
        <v>23</v>
      </c>
      <c r="M39" s="97">
        <v>12</v>
      </c>
      <c r="N39" s="108">
        <v>1</v>
      </c>
      <c r="O39" s="120">
        <f>P39+Q39</f>
        <v>67</v>
      </c>
      <c r="P39" s="96">
        <v>61</v>
      </c>
      <c r="Q39" s="98">
        <v>6</v>
      </c>
    </row>
    <row r="40" spans="1:17" ht="32.25">
      <c r="A40" s="157"/>
      <c r="B40" s="166"/>
      <c r="C40" s="14" t="s">
        <v>17</v>
      </c>
      <c r="D40" s="23">
        <f>D39/(D37+D39)</f>
        <v>4.2630057803468208E-2</v>
      </c>
      <c r="E40" s="121">
        <f>E39/D39</f>
        <v>0.23728813559322035</v>
      </c>
      <c r="F40" s="122">
        <f>F39/D39</f>
        <v>0.47457627118644069</v>
      </c>
      <c r="G40" s="122">
        <f>G39/D39</f>
        <v>0.22033898305084745</v>
      </c>
      <c r="H40" s="123">
        <f>H39/D39</f>
        <v>6.7796610169491525E-2</v>
      </c>
      <c r="I40" s="124">
        <f>I39/D39</f>
        <v>0</v>
      </c>
      <c r="J40" s="122">
        <f>J39/D39</f>
        <v>3.3898305084745763E-2</v>
      </c>
      <c r="K40" s="122">
        <f>K39/D39</f>
        <v>0.3559322033898305</v>
      </c>
      <c r="L40" s="122">
        <f>L39/D39</f>
        <v>0.38983050847457629</v>
      </c>
      <c r="M40" s="122">
        <f>M39/D39</f>
        <v>0.20338983050847459</v>
      </c>
      <c r="N40" s="125">
        <f>N39/D39</f>
        <v>1.6949152542372881E-2</v>
      </c>
      <c r="O40" s="104">
        <f>O39/(O37+O39)</f>
        <v>4.493628437290409E-2</v>
      </c>
      <c r="P40" s="121">
        <f>P39/O39</f>
        <v>0.91044776119402981</v>
      </c>
      <c r="Q40" s="123">
        <f>Q39/O39</f>
        <v>8.9552238805970144E-2</v>
      </c>
    </row>
    <row r="41" spans="1:17" ht="32.25">
      <c r="A41" s="154" t="s">
        <v>33</v>
      </c>
      <c r="B41" s="161" t="s">
        <v>19</v>
      </c>
      <c r="C41" s="8" t="s">
        <v>16</v>
      </c>
      <c r="D41" s="24">
        <f>SUM(E41:H41)</f>
        <v>1661</v>
      </c>
      <c r="E41" s="128">
        <v>256</v>
      </c>
      <c r="F41" s="129">
        <v>529</v>
      </c>
      <c r="G41" s="129">
        <v>514</v>
      </c>
      <c r="H41" s="130">
        <v>362</v>
      </c>
      <c r="I41" s="131">
        <v>0</v>
      </c>
      <c r="J41" s="129">
        <v>107</v>
      </c>
      <c r="K41" s="129">
        <v>744</v>
      </c>
      <c r="L41" s="129">
        <v>639</v>
      </c>
      <c r="M41" s="129">
        <v>163</v>
      </c>
      <c r="N41" s="132">
        <v>8</v>
      </c>
      <c r="O41" s="114">
        <f>P41+Q41</f>
        <v>1658</v>
      </c>
      <c r="P41" s="128">
        <v>1399</v>
      </c>
      <c r="Q41" s="130">
        <v>259</v>
      </c>
    </row>
    <row r="42" spans="1:17" ht="32.25">
      <c r="A42" s="155"/>
      <c r="B42" s="168"/>
      <c r="C42" s="13" t="s">
        <v>17</v>
      </c>
      <c r="D42" s="21">
        <f>D41/(D41+D43)</f>
        <v>0.95845354875937683</v>
      </c>
      <c r="E42" s="115">
        <f>E41/D41</f>
        <v>0.15412402167369055</v>
      </c>
      <c r="F42" s="116">
        <f>F41/D41</f>
        <v>0.31848284166164958</v>
      </c>
      <c r="G42" s="116">
        <f>G41/D41</f>
        <v>0.30945213726670678</v>
      </c>
      <c r="H42" s="117">
        <f>H41/D41</f>
        <v>0.21794099939795303</v>
      </c>
      <c r="I42" s="118">
        <f>I41/D41</f>
        <v>0</v>
      </c>
      <c r="J42" s="116">
        <f>J41/D41</f>
        <v>6.4419024683925352E-2</v>
      </c>
      <c r="K42" s="116">
        <f>K41/D41</f>
        <v>0.44792293798916316</v>
      </c>
      <c r="L42" s="116">
        <f>L41/D41</f>
        <v>0.3847080072245635</v>
      </c>
      <c r="M42" s="116">
        <f>M41/D41</f>
        <v>9.8133654425045153E-2</v>
      </c>
      <c r="N42" s="119">
        <f>N41/D41</f>
        <v>4.8163756773028296E-3</v>
      </c>
      <c r="O42" s="93">
        <f>O41/(O41+O43)</f>
        <v>0.95838150289017343</v>
      </c>
      <c r="P42" s="115">
        <f>P41/O41</f>
        <v>0.84378769601930037</v>
      </c>
      <c r="Q42" s="117">
        <f>Q41/O41</f>
        <v>0.15621230398069963</v>
      </c>
    </row>
    <row r="43" spans="1:17" ht="32.25">
      <c r="A43" s="156"/>
      <c r="B43" s="165" t="s">
        <v>20</v>
      </c>
      <c r="C43" s="13" t="s">
        <v>16</v>
      </c>
      <c r="D43" s="22">
        <f>SUM(E43:H43)</f>
        <v>72</v>
      </c>
      <c r="E43" s="133">
        <v>21</v>
      </c>
      <c r="F43" s="134">
        <v>27</v>
      </c>
      <c r="G43" s="134">
        <v>22</v>
      </c>
      <c r="H43" s="135">
        <v>2</v>
      </c>
      <c r="I43" s="136">
        <v>1</v>
      </c>
      <c r="J43" s="134">
        <v>1</v>
      </c>
      <c r="K43" s="134">
        <v>26</v>
      </c>
      <c r="L43" s="134">
        <v>26</v>
      </c>
      <c r="M43" s="134">
        <v>18</v>
      </c>
      <c r="N43" s="137">
        <v>0</v>
      </c>
      <c r="O43" s="120">
        <f>P43+Q43</f>
        <v>72</v>
      </c>
      <c r="P43" s="133">
        <v>59</v>
      </c>
      <c r="Q43" s="135">
        <v>13</v>
      </c>
    </row>
    <row r="44" spans="1:17" ht="32.25">
      <c r="A44" s="157"/>
      <c r="B44" s="166"/>
      <c r="C44" s="14" t="s">
        <v>17</v>
      </c>
      <c r="D44" s="23">
        <f>D43/(D41+D43)</f>
        <v>4.15464512406232E-2</v>
      </c>
      <c r="E44" s="121">
        <f>E43/D43</f>
        <v>0.29166666666666669</v>
      </c>
      <c r="F44" s="122">
        <f>F43/D43</f>
        <v>0.375</v>
      </c>
      <c r="G44" s="122">
        <f>G43/D43</f>
        <v>0.30555555555555558</v>
      </c>
      <c r="H44" s="123">
        <f>H43/D43</f>
        <v>2.7777777777777776E-2</v>
      </c>
      <c r="I44" s="124">
        <f>I43/D43</f>
        <v>1.3888888888888888E-2</v>
      </c>
      <c r="J44" s="122">
        <f>J43/D43</f>
        <v>1.3888888888888888E-2</v>
      </c>
      <c r="K44" s="122">
        <f>K43/D43</f>
        <v>0.3611111111111111</v>
      </c>
      <c r="L44" s="122">
        <f>L43/D43</f>
        <v>0.3611111111111111</v>
      </c>
      <c r="M44" s="122">
        <f>M43/D43</f>
        <v>0.25</v>
      </c>
      <c r="N44" s="125">
        <f>N43/D43</f>
        <v>0</v>
      </c>
      <c r="O44" s="104">
        <f>O43/(O41+O43)</f>
        <v>4.161849710982659E-2</v>
      </c>
      <c r="P44" s="121">
        <f>P43/O43</f>
        <v>0.81944444444444442</v>
      </c>
      <c r="Q44" s="123">
        <f>Q43/O43</f>
        <v>0.18055555555555555</v>
      </c>
    </row>
    <row r="45" spans="1:17" ht="32.25">
      <c r="A45" s="154" t="s">
        <v>34</v>
      </c>
      <c r="B45" s="161" t="s">
        <v>19</v>
      </c>
      <c r="C45" s="8" t="s">
        <v>16</v>
      </c>
      <c r="D45" s="24">
        <f>SUM(E45:H45)</f>
        <v>1866</v>
      </c>
      <c r="E45" s="128">
        <v>241</v>
      </c>
      <c r="F45" s="129">
        <v>673</v>
      </c>
      <c r="G45" s="129">
        <v>614</v>
      </c>
      <c r="H45" s="130">
        <v>338</v>
      </c>
      <c r="I45" s="138">
        <v>1</v>
      </c>
      <c r="J45" s="129">
        <v>69</v>
      </c>
      <c r="K45" s="129">
        <v>838</v>
      </c>
      <c r="L45" s="129">
        <v>743</v>
      </c>
      <c r="M45" s="129">
        <v>206</v>
      </c>
      <c r="N45" s="132">
        <v>9</v>
      </c>
      <c r="O45" s="114">
        <f>P45+Q45</f>
        <v>1862</v>
      </c>
      <c r="P45" s="128">
        <v>1534</v>
      </c>
      <c r="Q45" s="130">
        <v>328</v>
      </c>
    </row>
    <row r="46" spans="1:17" ht="32.25">
      <c r="A46" s="155"/>
      <c r="B46" s="168"/>
      <c r="C46" s="13" t="s">
        <v>17</v>
      </c>
      <c r="D46" s="21">
        <f>D45/(D45+D47)</f>
        <v>0.9648397104446742</v>
      </c>
      <c r="E46" s="115">
        <f>E45/D45</f>
        <v>0.12915326902465166</v>
      </c>
      <c r="F46" s="116">
        <f>F45/D45</f>
        <v>0.36066452304394425</v>
      </c>
      <c r="G46" s="116">
        <f>G45/D45</f>
        <v>0.32904608788853162</v>
      </c>
      <c r="H46" s="117">
        <f>H45/D45</f>
        <v>0.18113612004287247</v>
      </c>
      <c r="I46" s="118">
        <f>I45/D45</f>
        <v>5.3590568060021436E-4</v>
      </c>
      <c r="J46" s="116">
        <f>J45/D45</f>
        <v>3.6977491961414789E-2</v>
      </c>
      <c r="K46" s="116">
        <f>K45/D45</f>
        <v>0.44908896034297963</v>
      </c>
      <c r="L46" s="116">
        <f>L45/D45</f>
        <v>0.39817792068595925</v>
      </c>
      <c r="M46" s="116">
        <f>M45/D45</f>
        <v>0.11039657020364416</v>
      </c>
      <c r="N46" s="119">
        <f>N45/D45</f>
        <v>4.8231511254019296E-3</v>
      </c>
      <c r="O46" s="93">
        <f>O45/(O45+O47)</f>
        <v>0.96476683937823837</v>
      </c>
      <c r="P46" s="115">
        <f>P45/O45</f>
        <v>0.82384532760472606</v>
      </c>
      <c r="Q46" s="117">
        <f>Q45/O45</f>
        <v>0.17615467239527391</v>
      </c>
    </row>
    <row r="47" spans="1:17" ht="32.25">
      <c r="A47" s="156"/>
      <c r="B47" s="165" t="s">
        <v>20</v>
      </c>
      <c r="C47" s="13" t="s">
        <v>16</v>
      </c>
      <c r="D47" s="22">
        <f>SUM(E47:H47)</f>
        <v>68</v>
      </c>
      <c r="E47" s="133">
        <v>18</v>
      </c>
      <c r="F47" s="134">
        <v>29</v>
      </c>
      <c r="G47" s="134">
        <v>16</v>
      </c>
      <c r="H47" s="135">
        <v>5</v>
      </c>
      <c r="I47" s="139">
        <v>0</v>
      </c>
      <c r="J47" s="134">
        <v>1</v>
      </c>
      <c r="K47" s="134">
        <v>22</v>
      </c>
      <c r="L47" s="134">
        <v>32</v>
      </c>
      <c r="M47" s="134">
        <v>13</v>
      </c>
      <c r="N47" s="137">
        <v>0</v>
      </c>
      <c r="O47" s="120">
        <f>P47+Q47</f>
        <v>68</v>
      </c>
      <c r="P47" s="133">
        <v>50</v>
      </c>
      <c r="Q47" s="135">
        <v>18</v>
      </c>
    </row>
    <row r="48" spans="1:17" ht="32.25">
      <c r="A48" s="157"/>
      <c r="B48" s="166"/>
      <c r="C48" s="14" t="s">
        <v>17</v>
      </c>
      <c r="D48" s="23">
        <f>D47/(D45+D47)</f>
        <v>3.5160289555325748E-2</v>
      </c>
      <c r="E48" s="121">
        <f>E47/D47</f>
        <v>0.26470588235294118</v>
      </c>
      <c r="F48" s="122">
        <f>F47/D47</f>
        <v>0.4264705882352941</v>
      </c>
      <c r="G48" s="122">
        <f>G47/D47</f>
        <v>0.23529411764705882</v>
      </c>
      <c r="H48" s="123">
        <f>H47/D47</f>
        <v>7.3529411764705885E-2</v>
      </c>
      <c r="I48" s="124">
        <f>I47/D47</f>
        <v>0</v>
      </c>
      <c r="J48" s="122">
        <f>J47/D47</f>
        <v>1.4705882352941176E-2</v>
      </c>
      <c r="K48" s="122">
        <f>K47/D47</f>
        <v>0.3235294117647059</v>
      </c>
      <c r="L48" s="122">
        <f>L47/D47</f>
        <v>0.47058823529411764</v>
      </c>
      <c r="M48" s="122">
        <f>M47/D47</f>
        <v>0.19117647058823528</v>
      </c>
      <c r="N48" s="125">
        <f>N47/D47</f>
        <v>0</v>
      </c>
      <c r="O48" s="104">
        <f>O47/(O45+O47)</f>
        <v>3.5233160621761656E-2</v>
      </c>
      <c r="P48" s="121">
        <f>P47/O47</f>
        <v>0.73529411764705888</v>
      </c>
      <c r="Q48" s="123">
        <f>Q47/O47</f>
        <v>0.26470588235294118</v>
      </c>
    </row>
    <row r="49" spans="1:17" ht="32.25">
      <c r="A49" s="154" t="s">
        <v>35</v>
      </c>
      <c r="B49" s="161" t="s">
        <v>19</v>
      </c>
      <c r="C49" s="8" t="s">
        <v>16</v>
      </c>
      <c r="D49" s="24">
        <f>SUM(E49:H49)</f>
        <v>1807</v>
      </c>
      <c r="E49" s="140">
        <v>289</v>
      </c>
      <c r="F49" s="141">
        <v>789</v>
      </c>
      <c r="G49" s="141">
        <v>536</v>
      </c>
      <c r="H49" s="142">
        <v>193</v>
      </c>
      <c r="I49" s="131">
        <v>0</v>
      </c>
      <c r="J49" s="143">
        <v>0</v>
      </c>
      <c r="K49" s="141">
        <v>786</v>
      </c>
      <c r="L49" s="141">
        <v>809</v>
      </c>
      <c r="M49" s="141">
        <v>202</v>
      </c>
      <c r="N49" s="144">
        <v>10</v>
      </c>
      <c r="O49" s="114">
        <f>P49+Q49</f>
        <v>1807</v>
      </c>
      <c r="P49" s="145">
        <v>1478</v>
      </c>
      <c r="Q49" s="146">
        <v>329</v>
      </c>
    </row>
    <row r="50" spans="1:17" ht="32.25">
      <c r="A50" s="155"/>
      <c r="B50" s="168"/>
      <c r="C50" s="13" t="s">
        <v>17</v>
      </c>
      <c r="D50" s="21">
        <f>D49/(D49+D51)</f>
        <v>0.95406546990496299</v>
      </c>
      <c r="E50" s="115">
        <f>E49/D49</f>
        <v>0.15993359158826784</v>
      </c>
      <c r="F50" s="116">
        <f>F49/D49</f>
        <v>0.43663530713890425</v>
      </c>
      <c r="G50" s="116">
        <f>G49/D49</f>
        <v>0.29662423907028224</v>
      </c>
      <c r="H50" s="117">
        <f>H49/D49</f>
        <v>0.10680686220254565</v>
      </c>
      <c r="I50" s="118">
        <f>I49/D49</f>
        <v>0</v>
      </c>
      <c r="J50" s="116">
        <f>J49/D49</f>
        <v>0</v>
      </c>
      <c r="K50" s="116">
        <f>K49/D49</f>
        <v>0.43497509684560043</v>
      </c>
      <c r="L50" s="116">
        <f>L49/D49</f>
        <v>0.44770337576092972</v>
      </c>
      <c r="M50" s="116">
        <f>M49/D49</f>
        <v>0.11178749308245711</v>
      </c>
      <c r="N50" s="119">
        <f>N49/D49</f>
        <v>5.5340343110127279E-3</v>
      </c>
      <c r="O50" s="93">
        <f>O49/(O49+O51)</f>
        <v>0.95406546990496299</v>
      </c>
      <c r="P50" s="115">
        <f>P49/O49</f>
        <v>0.81793027116768124</v>
      </c>
      <c r="Q50" s="117">
        <f>Q49/O49</f>
        <v>0.18206972883231876</v>
      </c>
    </row>
    <row r="51" spans="1:17" ht="32.25">
      <c r="A51" s="156"/>
      <c r="B51" s="165" t="s">
        <v>20</v>
      </c>
      <c r="C51" s="13" t="s">
        <v>16</v>
      </c>
      <c r="D51" s="22">
        <f>SUM(E51:H51)</f>
        <v>87</v>
      </c>
      <c r="E51" s="147">
        <v>20</v>
      </c>
      <c r="F51" s="148">
        <v>52</v>
      </c>
      <c r="G51" s="148">
        <v>13</v>
      </c>
      <c r="H51" s="149">
        <v>2</v>
      </c>
      <c r="I51" s="139">
        <v>0</v>
      </c>
      <c r="J51" s="150">
        <v>0</v>
      </c>
      <c r="K51" s="148">
        <v>33</v>
      </c>
      <c r="L51" s="148">
        <v>35</v>
      </c>
      <c r="M51" s="148">
        <v>17</v>
      </c>
      <c r="N51" s="151">
        <v>2</v>
      </c>
      <c r="O51" s="120">
        <f>P51+Q51</f>
        <v>87</v>
      </c>
      <c r="P51" s="152">
        <v>64</v>
      </c>
      <c r="Q51" s="153">
        <v>23</v>
      </c>
    </row>
    <row r="52" spans="1:17" ht="32.25">
      <c r="A52" s="157"/>
      <c r="B52" s="166"/>
      <c r="C52" s="14" t="s">
        <v>17</v>
      </c>
      <c r="D52" s="23">
        <f>D51/(D49+D51)</f>
        <v>4.5934530095036959E-2</v>
      </c>
      <c r="E52" s="121">
        <f>E51/D51</f>
        <v>0.22988505747126436</v>
      </c>
      <c r="F52" s="122">
        <f>F51/D51</f>
        <v>0.5977011494252874</v>
      </c>
      <c r="G52" s="122">
        <f>G51/D51</f>
        <v>0.14942528735632185</v>
      </c>
      <c r="H52" s="123">
        <f>H51/D51</f>
        <v>2.2988505747126436E-2</v>
      </c>
      <c r="I52" s="124">
        <f>I51/D51</f>
        <v>0</v>
      </c>
      <c r="J52" s="122">
        <f>J51/D51</f>
        <v>0</v>
      </c>
      <c r="K52" s="122">
        <f>K51/D51</f>
        <v>0.37931034482758619</v>
      </c>
      <c r="L52" s="122">
        <f>L51/D51</f>
        <v>0.40229885057471265</v>
      </c>
      <c r="M52" s="122">
        <f>M51/D51</f>
        <v>0.19540229885057472</v>
      </c>
      <c r="N52" s="125">
        <f>N51/D51</f>
        <v>2.2988505747126436E-2</v>
      </c>
      <c r="O52" s="104">
        <f>O51/(O49+O51)</f>
        <v>4.5934530095036959E-2</v>
      </c>
      <c r="P52" s="121">
        <f>P51/O51</f>
        <v>0.73563218390804597</v>
      </c>
      <c r="Q52" s="123">
        <f>Q51/O51</f>
        <v>0.26436781609195403</v>
      </c>
    </row>
  </sheetData>
  <mergeCells count="45">
    <mergeCell ref="A1:Q1"/>
    <mergeCell ref="D2:N2"/>
    <mergeCell ref="O2:Q2"/>
    <mergeCell ref="E3:H3"/>
    <mergeCell ref="I3:N3"/>
    <mergeCell ref="O3:O4"/>
    <mergeCell ref="P3:P4"/>
    <mergeCell ref="Q3:Q4"/>
    <mergeCell ref="D3:D4"/>
    <mergeCell ref="B33:B34"/>
    <mergeCell ref="B35:B36"/>
    <mergeCell ref="A37:A40"/>
    <mergeCell ref="A41:A44"/>
    <mergeCell ref="A29:A32"/>
    <mergeCell ref="A45:A48"/>
    <mergeCell ref="A49:A52"/>
    <mergeCell ref="B39:B40"/>
    <mergeCell ref="B51:B52"/>
    <mergeCell ref="B37:B38"/>
    <mergeCell ref="B45:B46"/>
    <mergeCell ref="B47:B48"/>
    <mergeCell ref="B49:B50"/>
    <mergeCell ref="B41:B42"/>
    <mergeCell ref="B43:B44"/>
    <mergeCell ref="B21:B22"/>
    <mergeCell ref="B23:B24"/>
    <mergeCell ref="B25:B26"/>
    <mergeCell ref="B29:B30"/>
    <mergeCell ref="B31:B32"/>
    <mergeCell ref="A33:A36"/>
    <mergeCell ref="A13:A16"/>
    <mergeCell ref="A5:A8"/>
    <mergeCell ref="B5:B6"/>
    <mergeCell ref="B7:B8"/>
    <mergeCell ref="A9:A12"/>
    <mergeCell ref="B9:B10"/>
    <mergeCell ref="B11:B12"/>
    <mergeCell ref="B13:B14"/>
    <mergeCell ref="B15:B16"/>
    <mergeCell ref="A17:A20"/>
    <mergeCell ref="A21:A24"/>
    <mergeCell ref="A25:A28"/>
    <mergeCell ref="B27:B28"/>
    <mergeCell ref="B17:B18"/>
    <mergeCell ref="B19:B20"/>
  </mergeCells>
  <phoneticPr fontId="12" type="noConversion"/>
  <printOptions horizontalCentered="1" verticalCentered="1"/>
  <pageMargins left="0.25" right="0.25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各年度時間序列</vt:lpstr>
      <vt:lpstr>各年度時間序列!Print_Area</vt:lpstr>
    </vt:vector>
  </TitlesOfParts>
  <Company>C.S.D.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c0012</dc:creator>
  <cp:lastModifiedBy>研四所 台綜院</cp:lastModifiedBy>
  <cp:lastPrinted>2024-06-12T03:17:33Z</cp:lastPrinted>
  <dcterms:created xsi:type="dcterms:W3CDTF">2013-06-10T03:42:00Z</dcterms:created>
  <dcterms:modified xsi:type="dcterms:W3CDTF">2024-06-21T09:58:14Z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1028-10.8.0.6003</vt:lpwstr>
  </property>
</Properties>
</file>