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defaultThemeVersion="124226"/>
  <bookViews>
    <workbookView xWindow="240" yWindow="540" windowWidth="14820" windowHeight="7570"/>
  </bookViews>
  <sheets>
    <sheet name="109" sheetId="6" r:id="rId1"/>
    <sheet name="工作表1" sheetId="1" r:id="rId2"/>
    <sheet name="工作表2" sheetId="2" r:id="rId3"/>
    <sheet name="工作表3" sheetId="3" r:id="rId4"/>
  </sheets>
  <definedNames>
    <definedName name="_xlnm._FilterDatabase" localSheetId="0" hidden="1">'109'!$A$7:$XEM$106</definedName>
    <definedName name="_xlnm.Print_Area" localSheetId="0">'109'!$A$1:$Y$95</definedName>
    <definedName name="_xlnm.Print_Titles" localSheetId="0">'109'!$1:$7</definedName>
  </definedNames>
  <calcPr calcId="145621"/>
</workbook>
</file>

<file path=xl/calcChain.xml><?xml version="1.0" encoding="utf-8"?>
<calcChain xmlns="http://schemas.openxmlformats.org/spreadsheetml/2006/main">
  <c r="D94" i="6" l="1"/>
  <c r="I94" i="6"/>
  <c r="I43" i="6"/>
  <c r="L15" i="6"/>
  <c r="I15" i="6"/>
  <c r="D13" i="6" l="1"/>
  <c r="D15" i="6" l="1"/>
  <c r="D16" i="6" s="1"/>
  <c r="L93" i="6" l="1"/>
  <c r="L92" i="6"/>
  <c r="L91" i="6"/>
  <c r="L90" i="6"/>
  <c r="L89" i="6"/>
  <c r="L88" i="6"/>
  <c r="L87" i="6"/>
  <c r="L86" i="6"/>
  <c r="L85" i="6"/>
  <c r="L84" i="6"/>
  <c r="L75" i="6"/>
  <c r="L74" i="6"/>
  <c r="L73" i="6"/>
  <c r="L72" i="6"/>
  <c r="L71" i="6"/>
  <c r="L70" i="6"/>
  <c r="I69" i="6"/>
  <c r="L69" i="6" s="1"/>
  <c r="L68" i="6"/>
  <c r="L67" i="6"/>
  <c r="L66" i="6"/>
  <c r="L65" i="6"/>
  <c r="L64" i="6"/>
  <c r="L60" i="6"/>
  <c r="L59" i="6"/>
  <c r="L58" i="6"/>
  <c r="L94" i="6" l="1"/>
  <c r="L76" i="6"/>
  <c r="L45" i="6"/>
  <c r="L44" i="6"/>
  <c r="D43" i="6"/>
  <c r="J43" i="6"/>
  <c r="K43" i="6"/>
  <c r="L42" i="6"/>
  <c r="L41" i="6"/>
  <c r="L40" i="6"/>
  <c r="L39" i="6"/>
  <c r="L38" i="6"/>
  <c r="L37" i="6"/>
  <c r="L36" i="6"/>
  <c r="L35" i="6"/>
  <c r="L34" i="6"/>
  <c r="L33" i="6"/>
  <c r="L32" i="6"/>
  <c r="L31" i="6"/>
  <c r="L98" i="6" l="1"/>
  <c r="L43" i="6"/>
  <c r="D30" i="6"/>
  <c r="L29" i="6"/>
  <c r="L28" i="6"/>
  <c r="L27" i="6"/>
  <c r="L26" i="6"/>
  <c r="L25" i="6"/>
  <c r="L24" i="6"/>
  <c r="L23" i="6"/>
  <c r="L22" i="6"/>
  <c r="L21" i="6"/>
  <c r="L20" i="6"/>
  <c r="L19" i="6"/>
  <c r="L18" i="6"/>
  <c r="L17" i="6"/>
  <c r="I13" i="6"/>
  <c r="J13" i="6"/>
  <c r="K13" i="6"/>
  <c r="L13" i="6"/>
  <c r="J15" i="6" l="1"/>
  <c r="K15" i="6"/>
  <c r="I10" i="6"/>
  <c r="I16" i="6" s="1"/>
  <c r="D10" i="6"/>
  <c r="D61" i="6" l="1"/>
  <c r="J94" i="6"/>
  <c r="K94" i="6"/>
  <c r="J83" i="6"/>
  <c r="K83" i="6"/>
  <c r="L83" i="6"/>
  <c r="J80" i="6"/>
  <c r="K80" i="6"/>
  <c r="L80" i="6"/>
  <c r="J76" i="6"/>
  <c r="K76" i="6"/>
  <c r="J63" i="6"/>
  <c r="K63" i="6"/>
  <c r="L63" i="6"/>
  <c r="J61" i="6"/>
  <c r="K61" i="6"/>
  <c r="L61" i="6"/>
  <c r="J52" i="6"/>
  <c r="K52" i="6"/>
  <c r="J48" i="6"/>
  <c r="K48" i="6"/>
  <c r="J46" i="6"/>
  <c r="K46" i="6"/>
  <c r="J30" i="6"/>
  <c r="K30" i="6"/>
  <c r="L30" i="6"/>
  <c r="I61" i="6"/>
  <c r="D80" i="6"/>
  <c r="D63" i="6" l="1"/>
  <c r="D52" i="6" l="1"/>
  <c r="D48" i="6"/>
  <c r="L48" i="6" l="1"/>
  <c r="L52" i="6"/>
  <c r="I76" i="6" l="1"/>
  <c r="D76" i="6"/>
  <c r="I30" i="6" l="1"/>
  <c r="I83" i="6" l="1"/>
  <c r="D83" i="6"/>
  <c r="I80" i="6"/>
  <c r="I63" i="6"/>
  <c r="K95" i="6"/>
  <c r="J95" i="6"/>
  <c r="I52" i="6"/>
  <c r="I48" i="6"/>
  <c r="I46" i="6"/>
  <c r="D46" i="6"/>
  <c r="D95" i="6" s="1"/>
  <c r="K10" i="6"/>
  <c r="K16" i="6" s="1"/>
  <c r="J10" i="6"/>
  <c r="J16" i="6" s="1"/>
  <c r="L10" i="6"/>
  <c r="L16" i="6" s="1"/>
  <c r="L46" i="6" l="1"/>
  <c r="I95" i="6"/>
  <c r="L95" i="6" l="1"/>
  <c r="L99" i="6" s="1"/>
</calcChain>
</file>

<file path=xl/comments1.xml><?xml version="1.0" encoding="utf-8"?>
<comments xmlns="http://schemas.openxmlformats.org/spreadsheetml/2006/main">
  <authors>
    <author>作者</author>
  </authors>
  <commentList>
    <comment ref="G59" authorId="0">
      <text>
        <r>
          <rPr>
            <b/>
            <sz val="9"/>
            <color indexed="81"/>
            <rFont val="細明體"/>
            <family val="3"/>
            <charset val="136"/>
          </rPr>
          <t>作者:</t>
        </r>
        <r>
          <rPr>
            <sz val="9"/>
            <color indexed="81"/>
            <rFont val="細明體"/>
            <family val="3"/>
            <charset val="136"/>
          </rPr>
          <t xml:space="preserve">
期末審查日</t>
        </r>
      </text>
    </comment>
  </commentList>
</comments>
</file>

<file path=xl/sharedStrings.xml><?xml version="1.0" encoding="utf-8"?>
<sst xmlns="http://schemas.openxmlformats.org/spreadsheetml/2006/main" count="525" uniqueCount="243">
  <si>
    <t>年
度
別</t>
  </si>
  <si>
    <t>訂 
約
日
期</t>
    <phoneticPr fontId="4" type="noConversion"/>
  </si>
  <si>
    <t>完成
時間</t>
    <phoneticPr fontId="4" type="noConversion"/>
  </si>
  <si>
    <t>本期執行數</t>
    <phoneticPr fontId="4" type="noConversion"/>
  </si>
  <si>
    <t>報告</t>
    <phoneticPr fontId="4" type="noConversion"/>
  </si>
  <si>
    <t>評審</t>
    <phoneticPr fontId="4" type="noConversion"/>
  </si>
  <si>
    <t>委託事項
(報告)處理</t>
    <phoneticPr fontId="4" type="noConversion"/>
  </si>
  <si>
    <t>備註</t>
    <phoneticPr fontId="4" type="noConversion"/>
  </si>
  <si>
    <t>預
定</t>
    <phoneticPr fontId="4" type="noConversion"/>
  </si>
  <si>
    <t>實
際</t>
    <phoneticPr fontId="4" type="noConversion"/>
  </si>
  <si>
    <t>金　　　額</t>
    <phoneticPr fontId="4" type="noConversion"/>
  </si>
  <si>
    <t>是</t>
  </si>
  <si>
    <t>否</t>
  </si>
  <si>
    <t>有</t>
  </si>
  <si>
    <t>無</t>
  </si>
  <si>
    <t>存
參</t>
    <phoneticPr fontId="4" type="noConversion"/>
  </si>
  <si>
    <t>其
他</t>
    <phoneticPr fontId="4" type="noConversion"/>
  </si>
  <si>
    <t>科學
及技
術類</t>
    <phoneticPr fontId="4" type="noConversion"/>
  </si>
  <si>
    <t>財團法人中華經濟研究院</t>
  </si>
  <si>
    <t>財團法人資訊工業策進會</t>
  </si>
  <si>
    <t>經濟部</t>
    <phoneticPr fontId="4" type="noConversion"/>
  </si>
  <si>
    <t>V</t>
  </si>
  <si>
    <t>財團法人中國生產力中心</t>
  </si>
  <si>
    <t xml:space="preserve">                       單位：新臺幣元</t>
    <phoneticPr fontId="4" type="noConversion"/>
  </si>
  <si>
    <t>財團法人商業發展研究院</t>
  </si>
  <si>
    <t>中華民國全國商業總會</t>
  </si>
  <si>
    <t>財團法人台灣經濟研究院</t>
  </si>
  <si>
    <t>促進投資</t>
  </si>
  <si>
    <t>本計畫係進行國內外重要原物料及國內民生用品持續性及例行性之價格動向研究，作為物價背景資訊之參考，並提供本部相關單位參用，因屬一般行政性業務，爰未納入施政計畫實施。</t>
  </si>
  <si>
    <t>臺北市電腦同業公會</t>
  </si>
  <si>
    <t>108</t>
  </si>
  <si>
    <t>財團法人商業發展研究院</t>
    <phoneticPr fontId="4" type="noConversion"/>
  </si>
  <si>
    <t>跨境電商國際拓展推動計畫</t>
    <phoneticPr fontId="4" type="noConversion"/>
  </si>
  <si>
    <t>推動商業科技發展</t>
  </si>
  <si>
    <t>108年度網際網路內容防護機構計畫</t>
  </si>
  <si>
    <t>一般行政</t>
  </si>
  <si>
    <t>辦理我國加入CPTPP對馬國經濟與產業助益研究案</t>
  </si>
  <si>
    <t>汶萊Creativo公關公司</t>
  </si>
  <si>
    <t>協助推動我加入CPTPP</t>
  </si>
  <si>
    <t>10910</t>
    <phoneticPr fontId="4" type="noConversion"/>
  </si>
  <si>
    <t>財團法人工業技術研究院</t>
    <phoneticPr fontId="4" type="noConversion"/>
  </si>
  <si>
    <t>財團法人商業發展研究院</t>
    <phoneticPr fontId="4" type="noConversion"/>
  </si>
  <si>
    <t>財團法人資訊工業策進會</t>
    <phoneticPr fontId="4" type="noConversion"/>
  </si>
  <si>
    <t>臺北市電腦同業公會</t>
    <phoneticPr fontId="4" type="noConversion"/>
  </si>
  <si>
    <t>108及109年度網際網路內容防護機構計畫</t>
    <phoneticPr fontId="4" type="noConversion"/>
  </si>
  <si>
    <t>財團法人綠色生產力基金會</t>
  </si>
  <si>
    <t>推動商業科技發展</t>
    <phoneticPr fontId="4" type="noConversion"/>
  </si>
  <si>
    <t>v</t>
    <phoneticPr fontId="4" type="noConversion"/>
  </si>
  <si>
    <t>臺灣經濟研究院</t>
    <phoneticPr fontId="4" type="noConversion"/>
  </si>
  <si>
    <t>V</t>
    <phoneticPr fontId="5" type="noConversion"/>
  </si>
  <si>
    <t>推動商業科技發展</t>
    <phoneticPr fontId="5" type="noConversion"/>
  </si>
  <si>
    <t>財團法人中國生產力中心</t>
    <phoneticPr fontId="4" type="noConversion"/>
  </si>
  <si>
    <t>正興聯合會計師事務所</t>
    <phoneticPr fontId="4" type="noConversion"/>
  </si>
  <si>
    <t>科技補助計畫之內部控制及財務收支查核計畫</t>
    <phoneticPr fontId="4" type="noConversion"/>
  </si>
  <si>
    <t>創新科技之經濟效益衡量與策略規劃計畫</t>
    <phoneticPr fontId="5" type="noConversion"/>
  </si>
  <si>
    <t>科技專案</t>
    <phoneticPr fontId="5" type="noConversion"/>
  </si>
  <si>
    <t>V</t>
    <phoneticPr fontId="4" type="noConversion"/>
  </si>
  <si>
    <t>財團法人中華經濟研究院</t>
    <phoneticPr fontId="5" type="noConversion"/>
  </si>
  <si>
    <t>產業科技國際競合與創新治理計畫</t>
    <phoneticPr fontId="5" type="noConversion"/>
  </si>
  <si>
    <t>財團法人台灣經濟研究院</t>
    <phoneticPr fontId="5" type="noConversion"/>
  </si>
  <si>
    <t>優化我國產業科技創新政策規劃與治理研究計畫</t>
    <phoneticPr fontId="5" type="noConversion"/>
  </si>
  <si>
    <t>科技專案績效考評與成果加值推廣計畫</t>
    <phoneticPr fontId="5" type="noConversion"/>
  </si>
  <si>
    <t>社團法人中華民國管理科學協會</t>
    <phoneticPr fontId="5" type="noConversion"/>
  </si>
  <si>
    <t>科技專案制度評鑑(含追蹤評鑑)及學界科專成效評估計畫</t>
    <phoneticPr fontId="5" type="noConversion"/>
  </si>
  <si>
    <t>財團法人中衛發展中心</t>
    <phoneticPr fontId="5" type="noConversion"/>
  </si>
  <si>
    <t>法人科技專案管考暨成果整合計畫</t>
    <phoneticPr fontId="5" type="noConversion"/>
  </si>
  <si>
    <t>產業技術政策加值服務計畫</t>
    <phoneticPr fontId="5" type="noConversion"/>
  </si>
  <si>
    <t>A+企業創新研發淬鍊推動與管理計畫</t>
    <phoneticPr fontId="5" type="noConversion"/>
  </si>
  <si>
    <t>社團法人中華民國產業科技發展協進會</t>
    <phoneticPr fontId="5" type="noConversion"/>
  </si>
  <si>
    <t>國家產業創新標竿及價值創造推動計畫</t>
    <phoneticPr fontId="5" type="noConversion"/>
  </si>
  <si>
    <t>產學研價值創造推動與管理計畫</t>
    <phoneticPr fontId="5" type="noConversion"/>
  </si>
  <si>
    <t>資訊月經濟部主題館(分攤款)</t>
    <phoneticPr fontId="5" type="noConversion"/>
  </si>
  <si>
    <t>財團法人中華民國對外貿易發展協會</t>
    <phoneticPr fontId="4" type="noConversion"/>
  </si>
  <si>
    <t>財團法人中華經濟研究院</t>
    <phoneticPr fontId="4" type="noConversion"/>
  </si>
  <si>
    <t>財團法人中華經濟研究院</t>
    <phoneticPr fontId="4" type="noConversion"/>
  </si>
  <si>
    <t>109</t>
  </si>
  <si>
    <t>本計畫依所辦理業務，所需經費5,523,000元由「礦業及土石科技發展」及「礦務行政與管理」2科目各支應5,240,000元及283,000元。
　</t>
  </si>
  <si>
    <t>本計畫係透過智庫強化南部產業研究及政策規劃能量，以協助南部產業發展，並作為本部及地方政府政策之參考，因屬一般行政性業務，爰未納入施政計畫實施。</t>
    <phoneticPr fontId="4" type="noConversion"/>
  </si>
  <si>
    <t>彰化縣政府</t>
    <phoneticPr fontId="4" type="noConversion"/>
  </si>
  <si>
    <t>民生必需品短缺時期配售準備演習</t>
  </si>
  <si>
    <t>淡江大學</t>
    <phoneticPr fontId="5" type="noConversion"/>
  </si>
  <si>
    <t>「台灣如何與重要經貿國家建構符合互惠模式的策略夥伴關係-以英國及新南向國家為例」議題委託研究案</t>
    <phoneticPr fontId="5" type="noConversion"/>
  </si>
  <si>
    <t>國立台灣大學法律學院亞洲WTO暨國際衛生法與政策研究中心</t>
    <phoneticPr fontId="5" type="noConversion"/>
  </si>
  <si>
    <t>我國推展新模式經貿協定芻議-因應國際經貿衝擊及後疫情時代的新局勢委託研究案</t>
    <phoneticPr fontId="5" type="noConversion"/>
  </si>
  <si>
    <t>財團法人台灣綜合研究院</t>
    <phoneticPr fontId="5" type="noConversion"/>
  </si>
  <si>
    <t>連鎖加盟及餐飲鏈結發展計畫</t>
  </si>
  <si>
    <t>推動商業現代化</t>
  </si>
  <si>
    <t>國立臺北商業大學</t>
  </si>
  <si>
    <t>財團法人台灣中小企業聯合輔導基金會</t>
  </si>
  <si>
    <t>中華電信股份有限公司數據通信分公司</t>
  </si>
  <si>
    <t>南部商業服務業產業輔導暨經營精進計畫(2/4)</t>
  </si>
  <si>
    <t>推動商業現代化</t>
    <phoneticPr fontId="4" type="noConversion"/>
  </si>
  <si>
    <t>臺北市政府</t>
  </si>
  <si>
    <t>委辦直轄市政府辦理轄區內實收資本額不足五億元之公司登記相關事項</t>
  </si>
  <si>
    <t>新北市政府</t>
  </si>
  <si>
    <t>桃園市政府</t>
  </si>
  <si>
    <t>臺中市政府</t>
  </si>
  <si>
    <t>臺南市政府</t>
  </si>
  <si>
    <t>高雄市政府</t>
  </si>
  <si>
    <t>109年度推動商業現代化小計
(共12項)</t>
    <phoneticPr fontId="5" type="noConversion"/>
  </si>
  <si>
    <t>安侯建業聯合師事務所</t>
    <phoneticPr fontId="4" type="noConversion"/>
  </si>
  <si>
    <t>台灣野村總研諮詢顧問股份有限公司</t>
    <phoneticPr fontId="4" type="noConversion"/>
  </si>
  <si>
    <t>大成台灣律師事務所</t>
    <phoneticPr fontId="4" type="noConversion"/>
  </si>
  <si>
    <t>109年度投資臺灣事務所專案服務計畫</t>
    <phoneticPr fontId="5" type="noConversion"/>
  </si>
  <si>
    <t>大石國際文化有限公司</t>
  </si>
  <si>
    <t>臺灣商業與人權國家行動微紀錄片拍攝製作</t>
  </si>
  <si>
    <t>109年度促進投資小計
(共10項)</t>
    <phoneticPr fontId="5" type="noConversion"/>
  </si>
  <si>
    <t>ok</t>
    <phoneticPr fontId="4" type="noConversion"/>
  </si>
  <si>
    <t>OK</t>
    <phoneticPr fontId="4" type="noConversion"/>
  </si>
  <si>
    <t>109年度投資審議小計
(共1項)</t>
    <phoneticPr fontId="5" type="noConversion"/>
  </si>
  <si>
    <t>法定預算數3,967,000元。</t>
    <phoneticPr fontId="5" type="noConversion"/>
  </si>
  <si>
    <t>109年度貿易調查業務小計
(共2項)</t>
    <phoneticPr fontId="5" type="noConversion"/>
  </si>
  <si>
    <t>109年度國內外與中國大陸經濟情勢發展與我經貿策略規劃</t>
    <phoneticPr fontId="4" type="noConversion"/>
  </si>
  <si>
    <t>109年度重要原物料國內外市場情勢分析及研究</t>
    <phoneticPr fontId="4" type="noConversion"/>
  </si>
  <si>
    <t>109年度國際經濟整合趨勢下，南部產業的衝擊、商機及升級轉型研究</t>
    <phoneticPr fontId="4" type="noConversion"/>
  </si>
  <si>
    <t>109年度產業發展諮詢業務委辦計畫</t>
  </si>
  <si>
    <t>10809</t>
    <phoneticPr fontId="4" type="noConversion"/>
  </si>
  <si>
    <t>10904</t>
    <phoneticPr fontId="4" type="noConversion"/>
  </si>
  <si>
    <t>10909</t>
    <phoneticPr fontId="4" type="noConversion"/>
  </si>
  <si>
    <t/>
  </si>
  <si>
    <t>預算總數11,320,000元
　</t>
  </si>
  <si>
    <t>109年度經濟行政與管理小計
(共3項)</t>
    <phoneticPr fontId="5" type="noConversion"/>
  </si>
  <si>
    <t>僑外及陸資投資事業對海外投資事業營運狀況調查分析報告</t>
    <phoneticPr fontId="5" type="noConversion"/>
  </si>
  <si>
    <t>投資審議</t>
    <phoneticPr fontId="5" type="noConversion"/>
  </si>
  <si>
    <t>10903</t>
    <phoneticPr fontId="4" type="noConversion"/>
  </si>
  <si>
    <t>10901</t>
    <phoneticPr fontId="4" type="noConversion"/>
  </si>
  <si>
    <t>10912</t>
    <phoneticPr fontId="4" type="noConversion"/>
  </si>
  <si>
    <t>V</t>
    <phoneticPr fontId="4" type="noConversion"/>
  </si>
  <si>
    <t xml:space="preserve">部分旅宿業者未將發放清冊等相關文件寄回，因持續催收，致未能於預定日期結案。                                                                </t>
    <phoneticPr fontId="4" type="noConversion"/>
  </si>
  <si>
    <t>跨境電商國際拓展推動計畫</t>
    <phoneticPr fontId="4" type="noConversion"/>
  </si>
  <si>
    <t>網路購物產業價值升級與環境建構計畫</t>
    <phoneticPr fontId="4" type="noConversion"/>
  </si>
  <si>
    <t>商業服務業能源管理與技術輔導計畫</t>
    <phoneticPr fontId="4" type="noConversion"/>
  </si>
  <si>
    <t>生活服務業競爭力提升計畫</t>
    <phoneticPr fontId="4" type="noConversion"/>
  </si>
  <si>
    <t>提升我國商業服務業競爭力之策略計畫</t>
    <phoneticPr fontId="4" type="noConversion"/>
  </si>
  <si>
    <t>臺灣老店創新發展與國際推廣計畫</t>
    <phoneticPr fontId="4" type="noConversion"/>
  </si>
  <si>
    <t>餐飲業國際化推動計畫</t>
    <phoneticPr fontId="4" type="noConversion"/>
  </si>
  <si>
    <t>營造亞太產業供應鏈夥伴關係新局計畫-新南向產業鏈結加值計畫</t>
    <phoneticPr fontId="4" type="noConversion"/>
  </si>
  <si>
    <t>服務業創新研發計畫</t>
    <phoneticPr fontId="4" type="noConversion"/>
  </si>
  <si>
    <t>延攬海外科技人才</t>
    <phoneticPr fontId="4" type="noConversion"/>
  </si>
  <si>
    <t>財團法人臺灣營建研究院
　</t>
    <phoneticPr fontId="4" type="noConversion"/>
  </si>
  <si>
    <t>捷連科技有限公司
　</t>
    <phoneticPr fontId="4" type="noConversion"/>
  </si>
  <si>
    <t>財團法人國立臺北科技大學
材資系教育基金會
　</t>
    <phoneticPr fontId="4" type="noConversion"/>
  </si>
  <si>
    <t>因應國際經濟情勢變化、掌握全球投資動向，本計畫係透過問卷調查方式，了解僑外及陸資來臺投資及台商對外投資趨勢布局變化，以作為精進國內投資環境及本部施政之參考，因屬一般行政性業務，爰未納入施政計畫實施。</t>
    <phoneticPr fontId="5" type="noConversion"/>
  </si>
  <si>
    <t>廣告設計服務業加值計畫</t>
    <phoneticPr fontId="4" type="noConversion"/>
  </si>
  <si>
    <t>公司治理推動計畫</t>
    <phoneticPr fontId="4" type="noConversion"/>
  </si>
  <si>
    <t>消費者債務清償協助計畫</t>
    <phoneticPr fontId="4" type="noConversion"/>
  </si>
  <si>
    <t>工商憑證管理中心維運及資訊服務計畫</t>
    <phoneticPr fontId="4" type="noConversion"/>
  </si>
  <si>
    <t>法定預算數19,171,000元。</t>
    <phoneticPr fontId="5" type="noConversion"/>
  </si>
  <si>
    <t>法定預算數5,240,000元。</t>
    <phoneticPr fontId="5" type="noConversion"/>
  </si>
  <si>
    <t>法定預算數25,407,000元。</t>
    <phoneticPr fontId="5" type="noConversion"/>
  </si>
  <si>
    <t>法定預算數1,164,000元。</t>
    <phoneticPr fontId="5" type="noConversion"/>
  </si>
  <si>
    <t xml:space="preserve">
法定預算數202,673,000元。
</t>
    <phoneticPr fontId="5" type="noConversion"/>
  </si>
  <si>
    <t>法定預算數11,320,000元。</t>
    <phoneticPr fontId="5" type="noConversion"/>
  </si>
  <si>
    <t>10812</t>
    <phoneticPr fontId="4" type="noConversion"/>
  </si>
  <si>
    <t>10912</t>
    <phoneticPr fontId="4" type="noConversion"/>
  </si>
  <si>
    <t>10902</t>
    <phoneticPr fontId="4" type="noConversion"/>
  </si>
  <si>
    <t>法定預算數1,533,000元。</t>
    <phoneticPr fontId="5" type="noConversion"/>
  </si>
  <si>
    <t>委託研究</t>
    <phoneticPr fontId="4" type="noConversion"/>
  </si>
  <si>
    <t>委託辦理</t>
    <phoneticPr fontId="4" type="noConversion"/>
  </si>
  <si>
    <t>台北市政府</t>
    <phoneticPr fontId="5" type="noConversion"/>
  </si>
  <si>
    <t>本計畫係以年度結餘經費辦理，爰未於年度開始6個月內完成簽約。</t>
    <phoneticPr fontId="4" type="noConversion"/>
  </si>
  <si>
    <t>行政
及政
策類</t>
    <phoneticPr fontId="4" type="noConversion"/>
  </si>
  <si>
    <t>礦務行政與管理
　</t>
    <phoneticPr fontId="4" type="noConversion"/>
  </si>
  <si>
    <t>礦務行政與管理
　</t>
    <phoneticPr fontId="4" type="noConversion"/>
  </si>
  <si>
    <t>礦業及土石科技發展
　</t>
    <phoneticPr fontId="4" type="noConversion"/>
  </si>
  <si>
    <t>多通路物流服務推動計畫</t>
    <phoneticPr fontId="4" type="noConversion"/>
  </si>
  <si>
    <t>改善升級物流業物聯網資訊安全計畫</t>
    <phoneticPr fontId="4" type="noConversion"/>
  </si>
  <si>
    <t xml:space="preserve">
法定預算數121,234,000元。
</t>
    <phoneticPr fontId="5" type="noConversion"/>
  </si>
  <si>
    <t xml:space="preserve">
經濟行政與管理
　</t>
    <phoneticPr fontId="4" type="noConversion"/>
  </si>
  <si>
    <t xml:space="preserve">
108-109年「配合擴大國旅秋冬計畫-促進夜市消費方案」
　</t>
    <phoneticPr fontId="4" type="noConversion"/>
  </si>
  <si>
    <t xml:space="preserve">
法定預算數913,992,000元。
</t>
    <phoneticPr fontId="5" type="noConversion"/>
  </si>
  <si>
    <t>委託辦理計畫（事項）經費報告表</t>
    <phoneticPr fontId="4" type="noConversion"/>
  </si>
  <si>
    <t>中華民國109年度</t>
    <phoneticPr fontId="4" type="noConversion"/>
  </si>
  <si>
    <t>接 受 委 託 
單 位 或
個 人 名 稱</t>
    <phoneticPr fontId="8" type="noConversion"/>
  </si>
  <si>
    <t>委    託 
辦理事項</t>
    <phoneticPr fontId="8" type="noConversion"/>
  </si>
  <si>
    <t>合     約  
金     額</t>
    <phoneticPr fontId="8" type="noConversion"/>
  </si>
  <si>
    <t>科 目</t>
    <phoneticPr fontId="5" type="noConversion"/>
  </si>
  <si>
    <t>實現數</t>
    <phoneticPr fontId="5" type="noConversion"/>
  </si>
  <si>
    <t>應付數</t>
    <phoneticPr fontId="5" type="noConversion"/>
  </si>
  <si>
    <t>保留數</t>
    <phoneticPr fontId="4" type="noConversion"/>
  </si>
  <si>
    <t>合計</t>
    <phoneticPr fontId="4" type="noConversion"/>
  </si>
  <si>
    <t>按政府採購法辦理</t>
    <phoneticPr fontId="5" type="noConversion"/>
  </si>
  <si>
    <t>委託辦理事項類別(請勾選)</t>
    <phoneticPr fontId="5" type="noConversion"/>
  </si>
  <si>
    <t>委託研究
計畫</t>
    <phoneticPr fontId="5" type="noConversion"/>
  </si>
  <si>
    <t>其他委託事項</t>
    <phoneticPr fontId="5" type="noConversion"/>
  </si>
  <si>
    <t>納入計畫實施</t>
    <phoneticPr fontId="5" type="noConversion"/>
  </si>
  <si>
    <t>法定預算數332,249,000元。</t>
    <phoneticPr fontId="5" type="noConversion"/>
  </si>
  <si>
    <t>本計畫依所辦理業務，所需經費5,523,000元由「礦業及土石科技發展」及「礦務行政與管理」2科目分別支應5,240,000元及283,000元。
　</t>
    <phoneticPr fontId="5" type="noConversion"/>
  </si>
  <si>
    <t>法定預算數190,034,000元。</t>
    <phoneticPr fontId="5" type="noConversion"/>
  </si>
  <si>
    <t>中大型地下礦產資源開發經濟及法規適性研究與推廣
　</t>
    <phoneticPr fontId="4" type="noConversion"/>
  </si>
  <si>
    <t xml:space="preserve">
財團法人中國生產力中心
　</t>
    <phoneticPr fontId="4" type="noConversion"/>
  </si>
  <si>
    <t xml:space="preserve">
建置土石資源及產銷鏈資料庫計畫
　</t>
    <phoneticPr fontId="4" type="noConversion"/>
  </si>
  <si>
    <t xml:space="preserve">
礦業產業政策評估調查先期研究計畫
　</t>
    <phoneticPr fontId="4" type="noConversion"/>
  </si>
  <si>
    <t xml:space="preserve">本計畫具科技研發之共通服務特性及多元整合政策目標，其執行成果將做為未來研擬施政計畫之參考。
</t>
    <phoneticPr fontId="4" type="noConversion"/>
  </si>
  <si>
    <t>本計畫係針對國內外及中國大陸經濟動態、重要議題進行有系統且持續性之掌握及研究分析，即時提供部次長作為政策建議，因屬一般行政性業務，爰未納入施政計畫實施。</t>
    <phoneticPr fontId="4" type="noConversion"/>
  </si>
  <si>
    <t xml:space="preserve">
本委辦案係以換文方式委託地方政府辦理。
</t>
    <phoneticPr fontId="4" type="noConversion"/>
  </si>
  <si>
    <t>本計畫推動主因係因新冠疫情導致國際經貿局勢動盪，且影響國際合作進程而提出；爰待我國國內疫情穩定後始辦理，致未於年度開始6個月內完成簽約。</t>
    <phoneticPr fontId="4" type="noConversion"/>
  </si>
  <si>
    <t xml:space="preserve">
採行貿易救濟措施後產業狀況之追蹤及分析
　</t>
    <phoneticPr fontId="4" type="noConversion"/>
  </si>
  <si>
    <t xml:space="preserve">
財團法人台灣經濟研究院
　</t>
    <phoneticPr fontId="4" type="noConversion"/>
  </si>
  <si>
    <t xml:space="preserve">
中華民國全國工業總會
　</t>
    <phoneticPr fontId="4" type="noConversion"/>
  </si>
  <si>
    <t xml:space="preserve">
廠商申辦貿易救濟諮詢服務
　</t>
    <phoneticPr fontId="4" type="noConversion"/>
  </si>
  <si>
    <t>新南向國家產業地圖-群聚布局計畫</t>
    <phoneticPr fontId="5" type="noConversion"/>
  </si>
  <si>
    <t>109年度加速投資臺灣行動方案服務計畫</t>
    <phoneticPr fontId="5" type="noConversion"/>
  </si>
  <si>
    <t>109年度促進臺商回臺投資專案計畫</t>
    <phoneticPr fontId="5" type="noConversion"/>
  </si>
  <si>
    <t>109年度國際投資合作計畫</t>
    <phoneticPr fontId="5" type="noConversion"/>
  </si>
  <si>
    <t>109年度日本窗口計畫</t>
    <phoneticPr fontId="5" type="noConversion"/>
  </si>
  <si>
    <t xml:space="preserve">
109年國際組織與協定投資相關議題諮詢研究及廣宣計畫
</t>
    <phoneticPr fontId="5" type="noConversion"/>
  </si>
  <si>
    <t>109年台商在中國投資權益保護法律服務、宣導及研究計畫</t>
    <phoneticPr fontId="5" type="noConversion"/>
  </si>
  <si>
    <t>109年度國際招商推動計畫</t>
    <phoneticPr fontId="5" type="noConversion"/>
  </si>
  <si>
    <t>109年度產業人才海外網絡鏈結暨延攬計畫</t>
    <phoneticPr fontId="5" type="noConversion"/>
  </si>
  <si>
    <t>109年推動創新產業人才來臺計畫</t>
    <phoneticPr fontId="5" type="noConversion"/>
  </si>
  <si>
    <t>財團法人金屬工業研究發展
中心</t>
    <phoneticPr fontId="5" type="noConversion"/>
  </si>
  <si>
    <r>
      <t>同上</t>
    </r>
    <r>
      <rPr>
        <sz val="13"/>
        <rFont val="新細明體"/>
        <family val="1"/>
        <charset val="136"/>
      </rPr>
      <t>。</t>
    </r>
    <phoneticPr fontId="4" type="noConversion"/>
  </si>
  <si>
    <t>無人載具科技創新沙盒暨實證運行推動計畫</t>
    <phoneticPr fontId="5" type="noConversion"/>
  </si>
  <si>
    <t>礦務行政與管理</t>
    <phoneticPr fontId="4" type="noConversion"/>
  </si>
  <si>
    <t>本計畫係年度業務執行中應業務實需辦理，爰未於年度開始6個月內完成簽約。另因履約期限跨年度，爰保留至110年度繼續執行。</t>
    <phoneticPr fontId="4" type="noConversion"/>
  </si>
  <si>
    <t>越南能源市場現況與投資合作評估委託研究案</t>
    <phoneticPr fontId="5" type="noConversion"/>
  </si>
  <si>
    <t>1.依公司法第5條及行政程序法第15條規定辦理。
2.經濟部109年1月6日經商字第10802433532號函同意就地審計。</t>
    <phoneticPr fontId="4" type="noConversion"/>
  </si>
  <si>
    <t>社團法人臺灣省會計師公會</t>
    <phoneticPr fontId="4" type="noConversion"/>
  </si>
  <si>
    <t>純粹創意整合行銷有限公司</t>
    <phoneticPr fontId="4" type="noConversion"/>
  </si>
  <si>
    <t>智策整合行銷有限公司</t>
    <phoneticPr fontId="4" type="noConversion"/>
  </si>
  <si>
    <t>109年度公司帳表查核計畫－公司決算書表查核業務委託案</t>
    <phoneticPr fontId="4" type="noConversion"/>
  </si>
  <si>
    <t>109年度改進傳統市場經營管理－市集品牌塑造暨競爭力提升計畫(北區、專管計畫A)</t>
    <phoneticPr fontId="4" type="noConversion"/>
  </si>
  <si>
    <t>經濟行政與管理</t>
    <phoneticPr fontId="4" type="noConversion"/>
  </si>
  <si>
    <t>109年度改進傳統市場經營管理－市集品牌塑造暨競爭力提升計畫(南區、專案管理B)</t>
    <phoneticPr fontId="4" type="noConversion"/>
  </si>
  <si>
    <r>
      <t>108</t>
    </r>
    <r>
      <rPr>
        <sz val="13"/>
        <rFont val="標楷體"/>
        <family val="4"/>
        <charset val="136"/>
      </rPr>
      <t>年度推動商業科技發展小計
(共2項)</t>
    </r>
    <phoneticPr fontId="5" type="noConversion"/>
  </si>
  <si>
    <t>108年度一般行政小計
(共2項)</t>
    <phoneticPr fontId="5" type="noConversion"/>
  </si>
  <si>
    <t>108年度經濟行政與管理小計
(共1項)</t>
    <phoneticPr fontId="5" type="noConversion"/>
  </si>
  <si>
    <t>108年度合計
(共5項)</t>
    <phoneticPr fontId="5" type="noConversion"/>
  </si>
  <si>
    <t>109年度推動商業科技發展小計
(共13項)</t>
    <phoneticPr fontId="5" type="noConversion"/>
  </si>
  <si>
    <t>109年度科技專案小計
(共12項)</t>
    <phoneticPr fontId="5" type="noConversion"/>
  </si>
  <si>
    <t>109年度延攬海外科技人才小計
(共2項)</t>
    <phoneticPr fontId="5" type="noConversion"/>
  </si>
  <si>
    <t>109年度礦業及土石科技發展小計
(共1項)</t>
    <phoneticPr fontId="5" type="noConversion"/>
  </si>
  <si>
    <t>109年度礦務行政與管理小計
(共3項)</t>
    <phoneticPr fontId="5" type="noConversion"/>
  </si>
  <si>
    <t>109年度一般行政小計
(共8項)</t>
    <phoneticPr fontId="5" type="noConversion"/>
  </si>
  <si>
    <r>
      <t>同上</t>
    </r>
    <r>
      <rPr>
        <sz val="13"/>
        <rFont val="新細明體"/>
        <family val="1"/>
        <charset val="136"/>
      </rPr>
      <t>。</t>
    </r>
    <phoneticPr fontId="4" type="noConversion"/>
  </si>
  <si>
    <t>109年度合計
(共67項)</t>
    <phoneticPr fontId="5" type="noConversion"/>
  </si>
  <si>
    <t>馬來西亞智庫民主與經濟事務研究院</t>
    <phoneticPr fontId="4" type="noConversion"/>
  </si>
  <si>
    <t>109年度分攤國家通訊傳播委員會辦理本計畫經費150萬元，因計畫成果報告尚待該會確認後方可付款，爰保留至110年度繼續執行。</t>
    <phoneticPr fontId="4" type="noConversion"/>
  </si>
  <si>
    <t>貿易調查業務</t>
    <phoneticPr fontId="4" type="noConversion"/>
  </si>
  <si>
    <t>本計畫雖未納入施政計畫實施，惟可提供相關作業參考，包括：
1.本計畫對國內主要礦種(大理石、白雲石、蛇紋石及石灰石)礦場進行全面調查，研擬如通風、爆破及鏟裝運輸等有關開採作業效率及安全之實務建議，可作為礦場安全法相關規範及準則未來研擬及修法作業之參據。
2.藉由現地取樣及岩力試驗所建立上述礦種之岩石力學資料，可供業界辦理地下開採規劃、設計及本部審查作業之參據。
3.本計畫尚探討地下開採涉及之環境影響評估之項目界定，可提供政府機關、業界未來辦理石礦地下開採環評作業之參考。
　</t>
    <phoneticPr fontId="4" type="noConversion"/>
  </si>
  <si>
    <t xml:space="preserve">鑒於相關經貿合作架構係於109年9月核定，爰未於年度開始6個月內完成簽約。另因履約期限跨年度，爰保留至110年度繼續執行。
</t>
    <phoneticPr fontId="5" type="noConversion"/>
  </si>
  <si>
    <t>本計畫係年度業務執行中應業務實需，以年度結餘經費辦理，爰未於年度開始6個月內完成簽約。</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</si>
</sst>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76" formatCode="#,##0_ "/>
    <numFmt numFmtId="177" formatCode="#,##0_);[Red]\(#,##0\)"/>
    <numFmt numFmtId="178" formatCode="_-* #,##0_-;\-* #,##0_-;_-* &quot;-&quot;??_-;_-@_-"/>
  </numFmts>
  <fonts count="27">
    <font>
      <sz val="12"/>
      <color theme="1"/>
      <name val="新細明體"/>
      <family val="2"/>
      <scheme val="minor"/>
    </font>
    <font>
      <sz val="12"/>
      <color theme="1"/>
      <name val="新細明體"/>
      <family val="2"/>
      <scheme val="minor"/>
    </font>
    <font>
      <sz val="12"/>
      <name val="新細明體"/>
      <family val="1"/>
      <charset val="136"/>
    </font>
    <font>
      <sz val="9"/>
      <name val="新細明體"/>
      <family val="3"/>
      <charset val="136"/>
      <scheme val="minor"/>
    </font>
    <font>
      <sz val="9"/>
      <name val="細明體"/>
      <family val="3"/>
      <charset val="136"/>
    </font>
    <font>
      <sz val="9"/>
      <name val="新細明體"/>
      <family val="1"/>
      <charset val="136"/>
    </font>
    <font>
      <sz val="9"/>
      <color indexed="81"/>
      <name val="細明體"/>
      <family val="3"/>
      <charset val="136"/>
    </font>
    <font>
      <b/>
      <sz val="9"/>
      <color indexed="81"/>
      <name val="細明體"/>
      <family val="3"/>
      <charset val="136"/>
    </font>
    <font>
      <b/>
      <sz val="12"/>
      <name val="新細明體"/>
      <family val="1"/>
      <charset val="136"/>
    </font>
    <font>
      <sz val="16"/>
      <name val="標楷體"/>
      <family val="4"/>
      <charset val="136"/>
    </font>
    <font>
      <b/>
      <sz val="16"/>
      <name val="標楷體"/>
      <family val="4"/>
      <charset val="136"/>
    </font>
    <font>
      <sz val="12"/>
      <name val="標楷體"/>
      <family val="4"/>
      <charset val="136"/>
    </font>
    <font>
      <sz val="10"/>
      <name val="標楷體"/>
      <family val="4"/>
      <charset val="136"/>
    </font>
    <font>
      <sz val="10"/>
      <color rgb="FFFF0000"/>
      <name val="標楷體"/>
      <family val="4"/>
      <charset val="136"/>
    </font>
    <font>
      <u/>
      <sz val="10"/>
      <color rgb="FFFF0000"/>
      <name val="標楷體"/>
      <family val="4"/>
      <charset val="136"/>
    </font>
    <font>
      <sz val="10"/>
      <color theme="1"/>
      <name val="標楷體"/>
      <family val="4"/>
      <charset val="136"/>
    </font>
    <font>
      <sz val="13"/>
      <name val="標楷體"/>
      <family val="4"/>
      <charset val="136"/>
    </font>
    <font>
      <sz val="13"/>
      <color theme="1"/>
      <name val="標楷體"/>
      <family val="4"/>
      <charset val="136"/>
    </font>
    <font>
      <sz val="13"/>
      <color rgb="FF000000"/>
      <name val="標楷體"/>
      <family val="4"/>
      <charset val="136"/>
    </font>
    <font>
      <sz val="13"/>
      <color rgb="FF92D050"/>
      <name val="標楷體"/>
      <family val="4"/>
      <charset val="136"/>
    </font>
    <font>
      <sz val="13"/>
      <color indexed="8"/>
      <name val="標楷體"/>
      <family val="4"/>
      <charset val="136"/>
    </font>
    <font>
      <sz val="13"/>
      <color indexed="10"/>
      <name val="標楷體"/>
      <family val="4"/>
      <charset val="136"/>
    </font>
    <font>
      <sz val="11"/>
      <name val="標楷體"/>
      <family val="4"/>
      <charset val="136"/>
    </font>
    <font>
      <b/>
      <sz val="20"/>
      <name val="標楷體"/>
      <family val="4"/>
      <charset val="136"/>
    </font>
    <font>
      <sz val="20"/>
      <name val="標楷體"/>
      <family val="4"/>
      <charset val="136"/>
    </font>
    <font>
      <sz val="14"/>
      <name val="標楷體"/>
      <family val="4"/>
      <charset val="136"/>
    </font>
    <font>
      <sz val="13"/>
      <name val="新細明體"/>
      <family val="1"/>
      <charset val="136"/>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6">
    <xf numFmtId="0" fontId="0" fillId="0" borderId="0"/>
    <xf numFmtId="43" fontId="1" fillId="0" borderId="0" applyFont="0" applyFill="0" applyBorder="0" applyAlignment="0" applyProtection="0">
      <alignment vertical="center"/>
    </xf>
    <xf numFmtId="0" fontId="2" fillId="0" borderId="0"/>
    <xf numFmtId="0" fontId="2" fillId="0" borderId="0"/>
    <xf numFmtId="43" fontId="2" fillId="0" borderId="0" applyFont="0" applyFill="0" applyBorder="0" applyAlignment="0" applyProtection="0"/>
    <xf numFmtId="0" fontId="2" fillId="0" borderId="0"/>
  </cellStyleXfs>
  <cellXfs count="172">
    <xf numFmtId="0" fontId="0" fillId="0" borderId="0" xfId="0"/>
    <xf numFmtId="0" fontId="9" fillId="0" borderId="0" xfId="2" applyFont="1"/>
    <xf numFmtId="0" fontId="11" fillId="0" borderId="0" xfId="2" applyFont="1"/>
    <xf numFmtId="0" fontId="11" fillId="0" borderId="0" xfId="2" applyFont="1" applyFill="1" applyAlignment="1">
      <alignment horizontal="center" vertical="center"/>
    </xf>
    <xf numFmtId="0" fontId="11" fillId="0" borderId="0" xfId="2" applyFont="1" applyAlignment="1">
      <alignment horizontal="center" vertical="center"/>
    </xf>
    <xf numFmtId="0" fontId="12" fillId="7" borderId="0" xfId="2" applyFont="1" applyFill="1" applyBorder="1"/>
    <xf numFmtId="0" fontId="12" fillId="7" borderId="0" xfId="2" applyFont="1" applyFill="1" applyBorder="1" applyAlignment="1">
      <alignment horizontal="center"/>
    </xf>
    <xf numFmtId="0" fontId="12" fillId="0" borderId="0" xfId="2" applyFont="1" applyBorder="1"/>
    <xf numFmtId="0" fontId="12" fillId="0" borderId="0" xfId="2" applyFont="1" applyBorder="1" applyAlignment="1">
      <alignment horizontal="center"/>
    </xf>
    <xf numFmtId="0" fontId="12" fillId="0" borderId="0" xfId="2" applyFont="1"/>
    <xf numFmtId="0" fontId="11" fillId="0" borderId="0" xfId="2" applyFont="1" applyBorder="1"/>
    <xf numFmtId="0" fontId="11" fillId="0" borderId="0" xfId="2" applyFont="1" applyBorder="1" applyAlignment="1">
      <alignment horizontal="center"/>
    </xf>
    <xf numFmtId="0" fontId="11" fillId="6" borderId="0" xfId="2" applyFont="1" applyFill="1" applyBorder="1"/>
    <xf numFmtId="178" fontId="11" fillId="6" borderId="0" xfId="2" applyNumberFormat="1" applyFont="1" applyFill="1" applyBorder="1"/>
    <xf numFmtId="0" fontId="13" fillId="0" borderId="0" xfId="2" applyFont="1" applyBorder="1" applyAlignment="1"/>
    <xf numFmtId="0" fontId="13" fillId="0" borderId="0" xfId="2" applyFont="1" applyBorder="1"/>
    <xf numFmtId="0" fontId="13" fillId="0" borderId="0" xfId="2" applyFont="1" applyBorder="1" applyAlignment="1">
      <alignment horizontal="center"/>
    </xf>
    <xf numFmtId="0" fontId="14" fillId="0" borderId="0" xfId="2" applyFont="1" applyBorder="1"/>
    <xf numFmtId="0" fontId="15" fillId="0" borderId="0" xfId="2" applyFont="1" applyBorder="1"/>
    <xf numFmtId="0" fontId="15" fillId="0" borderId="0" xfId="2" applyFont="1" applyBorder="1" applyAlignment="1">
      <alignment horizontal="center"/>
    </xf>
    <xf numFmtId="0" fontId="15" fillId="0" borderId="0" xfId="2" applyFont="1"/>
    <xf numFmtId="0" fontId="11" fillId="0" borderId="0" xfId="2" applyFont="1" applyAlignment="1">
      <alignment horizontal="left"/>
    </xf>
    <xf numFmtId="0" fontId="11" fillId="0" borderId="0" xfId="2" applyFont="1" applyAlignment="1">
      <alignment horizontal="center"/>
    </xf>
    <xf numFmtId="0" fontId="16" fillId="0" borderId="2" xfId="3" applyFont="1" applyFill="1" applyBorder="1" applyAlignment="1">
      <alignment horizontal="center" vertical="center"/>
    </xf>
    <xf numFmtId="0" fontId="16" fillId="0" borderId="1" xfId="3" applyFont="1" applyFill="1" applyBorder="1" applyAlignment="1">
      <alignment horizontal="left" vertical="center" wrapText="1"/>
    </xf>
    <xf numFmtId="177" fontId="16" fillId="0" borderId="2" xfId="1" applyNumberFormat="1" applyFont="1" applyFill="1" applyBorder="1" applyAlignment="1">
      <alignment vertical="center"/>
    </xf>
    <xf numFmtId="0" fontId="16" fillId="0" borderId="2" xfId="3" applyFont="1" applyFill="1" applyBorder="1" applyAlignment="1">
      <alignment horizontal="center" vertical="center" wrapText="1"/>
    </xf>
    <xf numFmtId="176" fontId="16" fillId="0" borderId="2" xfId="0" applyNumberFormat="1" applyFont="1" applyFill="1" applyBorder="1" applyAlignment="1">
      <alignment horizontal="right" vertical="center"/>
    </xf>
    <xf numFmtId="0" fontId="16" fillId="0" borderId="2" xfId="3" applyFont="1" applyFill="1" applyBorder="1" applyAlignment="1">
      <alignment vertical="center"/>
    </xf>
    <xf numFmtId="0" fontId="16" fillId="0" borderId="2" xfId="3" applyFont="1" applyFill="1" applyBorder="1" applyAlignment="1">
      <alignment vertical="top" wrapText="1"/>
    </xf>
    <xf numFmtId="0" fontId="16" fillId="0" borderId="0" xfId="3" applyFont="1" applyFill="1" applyAlignment="1">
      <alignment vertical="center"/>
    </xf>
    <xf numFmtId="0" fontId="16" fillId="0" borderId="0" xfId="3" applyFont="1" applyFill="1" applyAlignment="1">
      <alignment horizontal="center" vertical="center"/>
    </xf>
    <xf numFmtId="0" fontId="16" fillId="0" borderId="1" xfId="3" applyFont="1" applyFill="1" applyBorder="1" applyAlignment="1">
      <alignment horizontal="center" vertical="center"/>
    </xf>
    <xf numFmtId="177" fontId="16" fillId="0" borderId="1" xfId="1" applyNumberFormat="1" applyFont="1" applyFill="1" applyBorder="1" applyAlignment="1">
      <alignment vertical="center"/>
    </xf>
    <xf numFmtId="0" fontId="16" fillId="0" borderId="1" xfId="3" applyFont="1" applyFill="1" applyBorder="1" applyAlignment="1">
      <alignment horizontal="center" vertical="center" wrapText="1"/>
    </xf>
    <xf numFmtId="176" fontId="16" fillId="0" borderId="1" xfId="0" applyNumberFormat="1" applyFont="1" applyFill="1" applyBorder="1" applyAlignment="1">
      <alignment horizontal="left" vertical="center" wrapText="1"/>
    </xf>
    <xf numFmtId="176" fontId="16" fillId="0" borderId="1" xfId="0" applyNumberFormat="1" applyFont="1" applyFill="1" applyBorder="1" applyAlignment="1">
      <alignment horizontal="right" vertical="center"/>
    </xf>
    <xf numFmtId="0" fontId="16" fillId="0" borderId="1" xfId="3" applyFont="1" applyFill="1" applyBorder="1" applyAlignment="1">
      <alignment vertical="center"/>
    </xf>
    <xf numFmtId="0" fontId="16" fillId="0" borderId="1" xfId="3" applyFont="1" applyFill="1" applyBorder="1" applyAlignment="1">
      <alignment vertical="top" wrapText="1"/>
    </xf>
    <xf numFmtId="177" fontId="16" fillId="2" borderId="1" xfId="1" applyNumberFormat="1" applyFont="1" applyFill="1" applyBorder="1" applyAlignment="1">
      <alignment vertical="center"/>
    </xf>
    <xf numFmtId="0" fontId="17" fillId="2" borderId="1" xfId="2" applyFont="1" applyFill="1" applyBorder="1" applyAlignment="1">
      <alignment horizontal="center" vertical="center" wrapText="1"/>
    </xf>
    <xf numFmtId="0" fontId="16" fillId="2" borderId="1" xfId="3" applyFont="1" applyFill="1" applyBorder="1" applyAlignment="1">
      <alignment horizontal="right" vertical="center"/>
    </xf>
    <xf numFmtId="0" fontId="17" fillId="2" borderId="1" xfId="2" applyFont="1" applyFill="1" applyBorder="1" applyAlignment="1">
      <alignment vertical="center" wrapText="1"/>
    </xf>
    <xf numFmtId="176" fontId="16" fillId="2" borderId="1" xfId="0" applyNumberFormat="1" applyFont="1" applyFill="1" applyBorder="1" applyAlignment="1">
      <alignment horizontal="right" vertical="center"/>
    </xf>
    <xf numFmtId="0" fontId="17" fillId="2" borderId="1" xfId="2" applyFont="1" applyFill="1" applyBorder="1" applyAlignment="1">
      <alignment horizontal="left" vertical="center" wrapText="1"/>
    </xf>
    <xf numFmtId="0" fontId="16" fillId="2" borderId="0" xfId="0" applyFont="1" applyFill="1" applyAlignment="1">
      <alignment wrapText="1"/>
    </xf>
    <xf numFmtId="0" fontId="18" fillId="0" borderId="1" xfId="0" applyFont="1" applyFill="1" applyBorder="1" applyAlignment="1">
      <alignment horizontal="center" vertical="center"/>
    </xf>
    <xf numFmtId="0" fontId="18" fillId="0" borderId="1" xfId="0" applyFont="1" applyFill="1" applyBorder="1" applyAlignment="1">
      <alignment vertical="center" wrapText="1"/>
    </xf>
    <xf numFmtId="0" fontId="18" fillId="0" borderId="1" xfId="0" applyFont="1" applyFill="1" applyBorder="1" applyAlignment="1">
      <alignment vertical="center"/>
    </xf>
    <xf numFmtId="0" fontId="18" fillId="0" borderId="1" xfId="0" applyFont="1" applyFill="1" applyBorder="1" applyAlignment="1">
      <alignment horizontal="left" vertical="center" wrapText="1"/>
    </xf>
    <xf numFmtId="49" fontId="16" fillId="0" borderId="2" xfId="3" applyNumberFormat="1" applyFont="1" applyFill="1" applyBorder="1" applyAlignment="1">
      <alignment horizontal="center" vertical="center" wrapText="1"/>
    </xf>
    <xf numFmtId="177" fontId="16" fillId="2" borderId="2" xfId="1" applyNumberFormat="1" applyFont="1" applyFill="1" applyBorder="1" applyAlignment="1">
      <alignment vertical="center"/>
    </xf>
    <xf numFmtId="176" fontId="17" fillId="2" borderId="1" xfId="2" applyNumberFormat="1" applyFont="1" applyFill="1" applyBorder="1" applyAlignment="1">
      <alignment horizontal="right" vertical="center" wrapText="1"/>
    </xf>
    <xf numFmtId="0" fontId="16" fillId="2" borderId="0" xfId="2" applyFont="1" applyFill="1"/>
    <xf numFmtId="49" fontId="16" fillId="0" borderId="6" xfId="0" applyNumberFormat="1" applyFont="1" applyFill="1" applyBorder="1" applyAlignment="1">
      <alignment horizontal="left" vertical="center" wrapText="1"/>
    </xf>
    <xf numFmtId="49" fontId="16" fillId="0" borderId="6" xfId="0" applyNumberFormat="1" applyFont="1" applyFill="1" applyBorder="1" applyAlignment="1">
      <alignment horizontal="center" vertical="center" wrapText="1"/>
    </xf>
    <xf numFmtId="49" fontId="16" fillId="0" borderId="6" xfId="0" applyNumberFormat="1" applyFont="1" applyFill="1" applyBorder="1" applyAlignment="1">
      <alignment horizontal="center" vertical="top" wrapText="1"/>
    </xf>
    <xf numFmtId="49" fontId="16" fillId="0" borderId="7" xfId="0" applyNumberFormat="1" applyFont="1" applyFill="1" applyBorder="1" applyAlignment="1">
      <alignment horizontal="center" vertical="top" wrapText="1"/>
    </xf>
    <xf numFmtId="49" fontId="16" fillId="0" borderId="6" xfId="0" applyNumberFormat="1" applyFont="1" applyFill="1" applyBorder="1" applyAlignment="1">
      <alignment horizontal="left" vertical="top" wrapText="1"/>
    </xf>
    <xf numFmtId="0" fontId="17" fillId="0" borderId="0" xfId="0" applyFont="1" applyFill="1" applyAlignment="1">
      <alignment vertical="center" wrapText="1"/>
    </xf>
    <xf numFmtId="177" fontId="16" fillId="4" borderId="2" xfId="1" applyNumberFormat="1" applyFont="1" applyFill="1" applyBorder="1" applyAlignment="1">
      <alignment vertical="center"/>
    </xf>
    <xf numFmtId="176" fontId="17" fillId="4" borderId="1" xfId="2" applyNumberFormat="1" applyFont="1" applyFill="1" applyBorder="1" applyAlignment="1">
      <alignment vertical="center" wrapText="1"/>
    </xf>
    <xf numFmtId="176" fontId="16" fillId="4" borderId="1" xfId="0" applyNumberFormat="1" applyFont="1" applyFill="1" applyBorder="1" applyAlignment="1">
      <alignment horizontal="right" vertical="center"/>
    </xf>
    <xf numFmtId="0" fontId="17" fillId="4" borderId="1" xfId="2" applyFont="1" applyFill="1" applyBorder="1" applyAlignment="1">
      <alignment horizontal="center" vertical="center" wrapText="1"/>
    </xf>
    <xf numFmtId="0" fontId="16" fillId="4" borderId="1" xfId="2" applyFont="1" applyFill="1" applyBorder="1" applyAlignment="1">
      <alignment horizontal="center" vertical="center" wrapText="1"/>
    </xf>
    <xf numFmtId="0" fontId="16" fillId="4" borderId="0" xfId="0" applyFont="1" applyFill="1" applyAlignment="1">
      <alignment wrapText="1"/>
    </xf>
    <xf numFmtId="0" fontId="16" fillId="0" borderId="1" xfId="0" applyFont="1" applyFill="1" applyBorder="1" applyAlignment="1">
      <alignment horizontal="center" vertical="center"/>
    </xf>
    <xf numFmtId="0" fontId="16" fillId="0" borderId="1" xfId="0" applyFont="1" applyFill="1" applyBorder="1" applyAlignment="1">
      <alignment vertical="center" wrapText="1"/>
    </xf>
    <xf numFmtId="178" fontId="16" fillId="0" borderId="1" xfId="4" applyNumberFormat="1"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16" fillId="5" borderId="0" xfId="3" applyFont="1" applyFill="1" applyAlignment="1">
      <alignment vertical="center"/>
    </xf>
    <xf numFmtId="0" fontId="16" fillId="5" borderId="0" xfId="3" applyFont="1" applyFill="1" applyAlignment="1">
      <alignment horizontal="center" vertical="center"/>
    </xf>
    <xf numFmtId="0" fontId="16" fillId="2" borderId="0" xfId="2" applyFont="1" applyFill="1" applyAlignment="1">
      <alignment horizontal="center" vertical="center"/>
    </xf>
    <xf numFmtId="178" fontId="16" fillId="2" borderId="0" xfId="1" applyNumberFormat="1" applyFont="1" applyFill="1" applyAlignment="1">
      <alignment horizontal="center" vertical="center"/>
    </xf>
    <xf numFmtId="0" fontId="16" fillId="0" borderId="1" xfId="3" applyFont="1" applyFill="1" applyBorder="1" applyAlignment="1">
      <alignment vertical="center" wrapText="1"/>
    </xf>
    <xf numFmtId="0" fontId="17" fillId="0" borderId="1" xfId="3" applyFont="1" applyFill="1" applyBorder="1" applyAlignment="1">
      <alignment horizontal="center" vertical="center"/>
    </xf>
    <xf numFmtId="0" fontId="17" fillId="0" borderId="1" xfId="0" applyFont="1" applyFill="1" applyBorder="1" applyAlignment="1">
      <alignment vertical="center" wrapText="1"/>
    </xf>
    <xf numFmtId="176" fontId="17" fillId="2" borderId="1" xfId="2" applyNumberFormat="1" applyFont="1" applyFill="1" applyBorder="1" applyAlignment="1">
      <alignment horizontal="center" vertical="center" wrapText="1"/>
    </xf>
    <xf numFmtId="176" fontId="17" fillId="3" borderId="1" xfId="2" applyNumberFormat="1" applyFont="1" applyFill="1" applyBorder="1" applyAlignment="1">
      <alignment horizontal="right" vertical="center" wrapText="1"/>
    </xf>
    <xf numFmtId="176" fontId="17" fillId="3" borderId="1" xfId="2" applyNumberFormat="1" applyFont="1" applyFill="1" applyBorder="1" applyAlignment="1">
      <alignment horizontal="center" vertical="center" wrapText="1"/>
    </xf>
    <xf numFmtId="0" fontId="16" fillId="0" borderId="0" xfId="2" applyFont="1"/>
    <xf numFmtId="49" fontId="16" fillId="0" borderId="1" xfId="0" applyNumberFormat="1" applyFont="1" applyFill="1" applyBorder="1" applyAlignment="1">
      <alignment horizontal="left" vertical="center" wrapText="1"/>
    </xf>
    <xf numFmtId="41" fontId="16" fillId="0" borderId="1" xfId="0" applyNumberFormat="1" applyFont="1" applyFill="1" applyBorder="1" applyAlignment="1">
      <alignment horizontal="center" vertical="center" wrapText="1"/>
    </xf>
    <xf numFmtId="41" fontId="16" fillId="0" borderId="1" xfId="0" applyNumberFormat="1" applyFont="1" applyFill="1" applyBorder="1" applyAlignment="1">
      <alignment vertical="center"/>
    </xf>
    <xf numFmtId="0" fontId="16" fillId="0" borderId="1" xfId="0" applyFont="1" applyFill="1" applyBorder="1"/>
    <xf numFmtId="0" fontId="16" fillId="0" borderId="1" xfId="0" applyFont="1" applyFill="1" applyBorder="1" applyAlignment="1">
      <alignment horizontal="left" vertical="center"/>
    </xf>
    <xf numFmtId="0" fontId="16" fillId="0" borderId="0" xfId="0" applyFont="1" applyFill="1"/>
    <xf numFmtId="41" fontId="16" fillId="2" borderId="1" xfId="0" applyNumberFormat="1" applyFont="1" applyFill="1" applyBorder="1" applyAlignment="1">
      <alignment vertical="center"/>
    </xf>
    <xf numFmtId="0" fontId="16" fillId="2" borderId="0" xfId="0" applyFont="1" applyFill="1"/>
    <xf numFmtId="176" fontId="16" fillId="2" borderId="1" xfId="0" applyNumberFormat="1" applyFont="1" applyFill="1" applyBorder="1" applyAlignment="1">
      <alignment vertical="center"/>
    </xf>
    <xf numFmtId="176" fontId="16" fillId="0" borderId="1" xfId="0" applyNumberFormat="1" applyFont="1" applyFill="1" applyBorder="1" applyAlignment="1">
      <alignment vertical="center"/>
    </xf>
    <xf numFmtId="0" fontId="16" fillId="0" borderId="1" xfId="0" applyFont="1" applyFill="1" applyBorder="1" applyAlignment="1"/>
    <xf numFmtId="49" fontId="16" fillId="0" borderId="1" xfId="0" applyNumberFormat="1" applyFont="1" applyFill="1" applyBorder="1" applyAlignment="1">
      <alignment horizontal="center" vertical="center"/>
    </xf>
    <xf numFmtId="0" fontId="16" fillId="5" borderId="0" xfId="0" applyFont="1" applyFill="1"/>
    <xf numFmtId="14" fontId="18" fillId="0" borderId="1" xfId="0" applyNumberFormat="1" applyFont="1" applyFill="1" applyBorder="1" applyAlignment="1">
      <alignment vertical="center"/>
    </xf>
    <xf numFmtId="0" fontId="16" fillId="0" borderId="0" xfId="0" applyFont="1"/>
    <xf numFmtId="0" fontId="18" fillId="0" borderId="4" xfId="0" applyFont="1" applyFill="1" applyBorder="1" applyAlignment="1">
      <alignment vertical="center"/>
    </xf>
    <xf numFmtId="0" fontId="17" fillId="0" borderId="0" xfId="0" applyFont="1" applyFill="1" applyBorder="1" applyAlignment="1">
      <alignment vertical="center"/>
    </xf>
    <xf numFmtId="0" fontId="17" fillId="3" borderId="1" xfId="2"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178" fontId="20" fillId="0" borderId="1" xfId="4" applyNumberFormat="1"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shrinkToFit="1"/>
    </xf>
    <xf numFmtId="0" fontId="17" fillId="0" borderId="1" xfId="0" applyFont="1" applyFill="1" applyBorder="1" applyAlignment="1">
      <alignment horizontal="left" vertical="center" wrapText="1"/>
    </xf>
    <xf numFmtId="0" fontId="16" fillId="0" borderId="5" xfId="0" applyFont="1" applyFill="1" applyBorder="1" applyAlignment="1">
      <alignment horizontal="center" vertical="center"/>
    </xf>
    <xf numFmtId="0" fontId="21" fillId="0" borderId="1" xfId="0" applyFont="1" applyFill="1" applyBorder="1" applyAlignment="1">
      <alignment horizontal="left" vertical="top" wrapText="1"/>
    </xf>
    <xf numFmtId="0" fontId="20" fillId="0" borderId="0" xfId="0" applyFont="1" applyFill="1" applyBorder="1" applyAlignment="1">
      <alignment horizontal="center" vertical="center"/>
    </xf>
    <xf numFmtId="178" fontId="16" fillId="2" borderId="1" xfId="4" applyNumberFormat="1" applyFont="1" applyFill="1" applyBorder="1" applyAlignment="1">
      <alignment horizontal="center" vertical="center"/>
    </xf>
    <xf numFmtId="178" fontId="20" fillId="2" borderId="1" xfId="4" applyNumberFormat="1" applyFont="1" applyFill="1" applyBorder="1" applyAlignment="1">
      <alignment horizontal="center" vertical="center" wrapText="1"/>
    </xf>
    <xf numFmtId="0" fontId="16" fillId="0" borderId="1" xfId="4" applyNumberFormat="1" applyFont="1" applyFill="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49" fontId="16" fillId="0" borderId="1" xfId="0" applyNumberFormat="1" applyFont="1" applyBorder="1" applyAlignment="1">
      <alignment horizontal="left" vertical="center" wrapText="1"/>
    </xf>
    <xf numFmtId="49" fontId="16" fillId="0" borderId="1" xfId="0" applyNumberFormat="1" applyFont="1" applyBorder="1" applyAlignment="1">
      <alignment horizontal="center" vertical="top" wrapText="1"/>
    </xf>
    <xf numFmtId="49" fontId="16" fillId="0" borderId="7" xfId="0" applyNumberFormat="1" applyFont="1" applyBorder="1" applyAlignment="1">
      <alignment horizontal="center" vertical="top" wrapText="1"/>
    </xf>
    <xf numFmtId="49" fontId="16" fillId="0" borderId="6" xfId="0" applyNumberFormat="1" applyFont="1" applyBorder="1" applyAlignment="1">
      <alignment horizontal="left" vertical="top" wrapText="1"/>
    </xf>
    <xf numFmtId="0" fontId="16" fillId="0" borderId="0" xfId="2" applyFont="1" applyFill="1"/>
    <xf numFmtId="0" fontId="16" fillId="0" borderId="1" xfId="0" applyFont="1" applyFill="1" applyBorder="1" applyAlignment="1">
      <alignment vertical="center"/>
    </xf>
    <xf numFmtId="41" fontId="16" fillId="4" borderId="1" xfId="0" applyNumberFormat="1" applyFont="1" applyFill="1" applyBorder="1" applyAlignment="1">
      <alignment vertical="center"/>
    </xf>
    <xf numFmtId="178" fontId="16" fillId="4" borderId="1" xfId="4" applyNumberFormat="1" applyFont="1" applyFill="1" applyBorder="1" applyAlignment="1">
      <alignment horizontal="center" vertical="center"/>
    </xf>
    <xf numFmtId="0" fontId="17" fillId="4" borderId="1" xfId="2" applyFont="1" applyFill="1" applyBorder="1" applyAlignment="1">
      <alignment horizontal="left" vertical="center" wrapText="1"/>
    </xf>
    <xf numFmtId="177" fontId="16" fillId="0" borderId="1" xfId="0" applyNumberFormat="1" applyFont="1" applyFill="1" applyBorder="1" applyAlignment="1">
      <alignment horizontal="center" vertical="center" wrapText="1"/>
    </xf>
    <xf numFmtId="0" fontId="16" fillId="0" borderId="1" xfId="2" applyFont="1" applyBorder="1" applyAlignment="1">
      <alignment horizontal="center" vertical="center" wrapText="1"/>
    </xf>
    <xf numFmtId="0" fontId="16" fillId="0" borderId="1" xfId="3" applyFont="1" applyFill="1" applyBorder="1" applyAlignment="1">
      <alignment horizontal="left" vertical="top" wrapText="1"/>
    </xf>
    <xf numFmtId="49" fontId="16" fillId="0" borderId="1" xfId="0" applyNumberFormat="1" applyFont="1" applyBorder="1" applyAlignment="1">
      <alignment vertical="center" wrapText="1"/>
    </xf>
    <xf numFmtId="176" fontId="16" fillId="0" borderId="2" xfId="0" applyNumberFormat="1" applyFont="1" applyFill="1" applyBorder="1" applyAlignment="1">
      <alignment vertical="center" wrapText="1"/>
    </xf>
    <xf numFmtId="176" fontId="16" fillId="0" borderId="1" xfId="0" applyNumberFormat="1" applyFont="1" applyFill="1" applyBorder="1" applyAlignment="1">
      <alignment vertical="center" wrapText="1"/>
    </xf>
    <xf numFmtId="176" fontId="17" fillId="2" borderId="1" xfId="2" applyNumberFormat="1" applyFont="1" applyFill="1" applyBorder="1" applyAlignment="1">
      <alignment vertical="center" wrapText="1"/>
    </xf>
    <xf numFmtId="49" fontId="16" fillId="0" borderId="6" xfId="0" applyNumberFormat="1" applyFont="1" applyFill="1" applyBorder="1" applyAlignment="1">
      <alignment vertical="center" wrapText="1"/>
    </xf>
    <xf numFmtId="176" fontId="16" fillId="2" borderId="1" xfId="0" applyNumberFormat="1" applyFont="1" applyFill="1" applyBorder="1" applyAlignment="1">
      <alignment vertical="center" wrapText="1"/>
    </xf>
    <xf numFmtId="0" fontId="20" fillId="0" borderId="1" xfId="0" applyFont="1" applyFill="1" applyBorder="1" applyAlignment="1">
      <alignment vertical="center" wrapText="1"/>
    </xf>
    <xf numFmtId="49" fontId="16" fillId="0" borderId="1" xfId="0" applyNumberFormat="1" applyFont="1" applyFill="1" applyBorder="1" applyAlignment="1">
      <alignment horizontal="left" vertical="top" wrapText="1"/>
    </xf>
    <xf numFmtId="0" fontId="16" fillId="0" borderId="1" xfId="0" applyFont="1" applyFill="1" applyBorder="1" applyAlignment="1">
      <alignment horizontal="left" vertical="top" wrapText="1"/>
    </xf>
    <xf numFmtId="0" fontId="12" fillId="0" borderId="1" xfId="2" applyFont="1" applyBorder="1" applyAlignment="1">
      <alignment horizontal="center" vertical="center" wrapText="1" shrinkToFit="1"/>
    </xf>
    <xf numFmtId="0" fontId="24" fillId="0" borderId="0" xfId="2" applyFont="1"/>
    <xf numFmtId="0" fontId="17" fillId="2" borderId="1" xfId="2" applyFont="1" applyFill="1" applyBorder="1" applyAlignment="1">
      <alignment horizontal="justify" vertical="center" wrapText="1"/>
    </xf>
    <xf numFmtId="0" fontId="17" fillId="4" borderId="3" xfId="2" applyFont="1" applyFill="1" applyBorder="1" applyAlignment="1">
      <alignment horizontal="justify" vertical="center" wrapText="1"/>
    </xf>
    <xf numFmtId="0" fontId="17" fillId="4" borderId="4" xfId="2" applyFont="1" applyFill="1" applyBorder="1" applyAlignment="1">
      <alignment horizontal="justify" vertical="center" wrapText="1"/>
    </xf>
    <xf numFmtId="0" fontId="17" fillId="4" borderId="5" xfId="2" applyFont="1" applyFill="1" applyBorder="1" applyAlignment="1">
      <alignment horizontal="justify" vertical="center" wrapText="1"/>
    </xf>
    <xf numFmtId="0" fontId="16" fillId="4" borderId="1" xfId="2" applyFont="1" applyFill="1" applyBorder="1" applyAlignment="1">
      <alignment horizontal="justify" vertical="center" wrapText="1"/>
    </xf>
    <xf numFmtId="0" fontId="17" fillId="3" borderId="1" xfId="2" applyFont="1" applyFill="1" applyBorder="1" applyAlignment="1">
      <alignment horizontal="justify" vertical="center" wrapText="1"/>
    </xf>
    <xf numFmtId="0" fontId="17" fillId="2" borderId="3" xfId="2" applyFont="1" applyFill="1" applyBorder="1" applyAlignment="1">
      <alignment horizontal="justify" vertical="center" wrapText="1"/>
    </xf>
    <xf numFmtId="0" fontId="17" fillId="2" borderId="4" xfId="2" applyFont="1" applyFill="1" applyBorder="1" applyAlignment="1">
      <alignment horizontal="justify" vertical="center" wrapText="1"/>
    </xf>
    <xf numFmtId="0" fontId="17" fillId="2" borderId="5" xfId="2" applyFont="1" applyFill="1" applyBorder="1" applyAlignment="1">
      <alignment horizontal="justify" vertical="center" wrapText="1"/>
    </xf>
    <xf numFmtId="0" fontId="22" fillId="0" borderId="1" xfId="2" applyFont="1" applyBorder="1" applyAlignment="1">
      <alignment horizontal="center" vertical="center"/>
    </xf>
    <xf numFmtId="0" fontId="22" fillId="0" borderId="1" xfId="2" applyFont="1" applyBorder="1" applyAlignment="1">
      <alignment horizontal="center" vertical="center" wrapText="1"/>
    </xf>
    <xf numFmtId="0" fontId="16" fillId="0" borderId="1" xfId="2" applyFont="1" applyBorder="1" applyAlignment="1">
      <alignment horizontal="center" vertical="center" wrapText="1"/>
    </xf>
    <xf numFmtId="0" fontId="16" fillId="0" borderId="1" xfId="2" applyFont="1" applyBorder="1"/>
    <xf numFmtId="0"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177" fontId="16" fillId="0" borderId="1" xfId="0" applyNumberFormat="1" applyFont="1" applyFill="1" applyBorder="1" applyAlignment="1">
      <alignment horizontal="center" vertical="center" wrapText="1"/>
    </xf>
    <xf numFmtId="0" fontId="16" fillId="0" borderId="1" xfId="2" applyFont="1" applyBorder="1" applyAlignment="1">
      <alignment horizontal="center"/>
    </xf>
    <xf numFmtId="0" fontId="20" fillId="0" borderId="1" xfId="2" applyFont="1" applyFill="1" applyBorder="1" applyAlignment="1">
      <alignment horizontal="center" vertical="center"/>
    </xf>
    <xf numFmtId="0" fontId="16" fillId="0" borderId="1" xfId="2" applyFont="1" applyFill="1" applyBorder="1" applyAlignment="1">
      <alignment horizontal="center" vertical="center" wrapText="1"/>
    </xf>
    <xf numFmtId="0" fontId="16" fillId="0" borderId="1" xfId="2" applyFont="1" applyFill="1" applyBorder="1" applyAlignment="1">
      <alignment horizontal="center" vertical="center"/>
    </xf>
    <xf numFmtId="0" fontId="22" fillId="0" borderId="1" xfId="0" applyFont="1" applyFill="1" applyBorder="1" applyAlignment="1">
      <alignment horizontal="center" vertical="center" wrapText="1"/>
    </xf>
    <xf numFmtId="0" fontId="10" fillId="0" borderId="0" xfId="2" applyFont="1" applyAlignment="1">
      <alignment horizontal="center"/>
    </xf>
    <xf numFmtId="0" fontId="16" fillId="0" borderId="1" xfId="2" applyFont="1" applyFill="1" applyBorder="1"/>
    <xf numFmtId="0" fontId="25" fillId="0" borderId="0" xfId="2" applyFont="1" applyBorder="1" applyAlignment="1">
      <alignment horizontal="right" vertical="center"/>
    </xf>
    <xf numFmtId="0" fontId="23" fillId="0" borderId="0" xfId="2" applyFont="1" applyAlignment="1">
      <alignment horizontal="center"/>
    </xf>
    <xf numFmtId="0" fontId="23" fillId="0" borderId="0" xfId="2" applyFont="1" applyAlignment="1">
      <alignment horizontal="center" vertical="center"/>
    </xf>
    <xf numFmtId="0" fontId="9" fillId="0" borderId="0" xfId="2" applyFont="1" applyAlignment="1">
      <alignment horizontal="center"/>
    </xf>
    <xf numFmtId="0" fontId="9" fillId="0" borderId="0" xfId="2" applyFont="1" applyAlignment="1">
      <alignment horizontal="center" vertical="center"/>
    </xf>
    <xf numFmtId="0" fontId="12" fillId="0" borderId="1" xfId="0" applyFont="1" applyFill="1" applyBorder="1" applyAlignment="1">
      <alignment horizontal="center" vertical="center" wrapText="1"/>
    </xf>
    <xf numFmtId="0" fontId="16" fillId="0" borderId="1" xfId="2" applyFont="1" applyBorder="1" applyAlignment="1">
      <alignment horizontal="center" vertical="center"/>
    </xf>
  </cellXfs>
  <cellStyles count="6">
    <cellStyle name="?" xfId="5"/>
    <cellStyle name="一般" xfId="0" builtinId="0"/>
    <cellStyle name="一般 2" xfId="2"/>
    <cellStyle name="一般 4 2_99決算格式10_0119 (1)" xfId="3"/>
    <cellStyle name="千分位" xfId="1" builtinId="3"/>
    <cellStyle name="千分位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123825</xdr:rowOff>
    </xdr:from>
    <xdr:to>
      <xdr:col>3</xdr:col>
      <xdr:colOff>85725</xdr:colOff>
      <xdr:row>2</xdr:row>
      <xdr:rowOff>190500</xdr:rowOff>
    </xdr:to>
    <xdr:sp macro="" textlink="">
      <xdr:nvSpPr>
        <xdr:cNvPr id="2" name="Rectangle 1"/>
        <xdr:cNvSpPr>
          <a:spLocks noChangeArrowheads="1"/>
        </xdr:cNvSpPr>
      </xdr:nvSpPr>
      <xdr:spPr bwMode="auto">
        <a:xfrm>
          <a:off x="0" y="123825"/>
          <a:ext cx="2428875" cy="695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IC135"/>
  <sheetViews>
    <sheetView showGridLines="0" tabSelected="1" view="pageBreakPreview" topLeftCell="A80" zoomScale="60" zoomScaleNormal="80" workbookViewId="0">
      <selection activeCell="W91" sqref="W91"/>
    </sheetView>
  </sheetViews>
  <sheetFormatPr defaultRowHeight="17" outlineLevelRow="1"/>
  <cols>
    <col min="1" max="1" width="4.81640625" style="2" customWidth="1"/>
    <col min="2" max="2" width="19.81640625" style="2" customWidth="1"/>
    <col min="3" max="3" width="41.7265625" style="2" customWidth="1"/>
    <col min="4" max="4" width="17.7265625" style="2" customWidth="1"/>
    <col min="5" max="5" width="8.36328125" style="22" customWidth="1"/>
    <col min="6" max="6" width="7.90625" style="22" customWidth="1"/>
    <col min="7" max="7" width="8" style="22" customWidth="1"/>
    <col min="8" max="8" width="11.6328125" style="2" customWidth="1"/>
    <col min="9" max="9" width="16.81640625" style="2" customWidth="1"/>
    <col min="10" max="10" width="14.453125" style="2" customWidth="1"/>
    <col min="11" max="11" width="14.54296875" style="2" customWidth="1"/>
    <col min="12" max="12" width="16.6328125" style="2" customWidth="1"/>
    <col min="13" max="13" width="4.6328125" style="2" customWidth="1"/>
    <col min="14" max="14" width="4.6328125" style="22" customWidth="1"/>
    <col min="15" max="24" width="4.6328125" style="2" customWidth="1"/>
    <col min="25" max="25" width="30.453125" style="2" customWidth="1"/>
    <col min="26" max="26" width="9" style="2"/>
    <col min="27" max="27" width="15.81640625" style="2" bestFit="1" customWidth="1"/>
    <col min="28" max="239" width="9" style="2"/>
    <col min="240" max="240" width="4.08984375" style="2" customWidth="1"/>
    <col min="241" max="241" width="7.90625" style="2" customWidth="1"/>
    <col min="242" max="242" width="15.453125" style="2" customWidth="1"/>
    <col min="243" max="243" width="13.81640625" style="2" customWidth="1"/>
    <col min="244" max="244" width="11.36328125" style="2" customWidth="1"/>
    <col min="245" max="245" width="9.81640625" style="2" customWidth="1"/>
    <col min="246" max="246" width="10.1796875" style="2" customWidth="1"/>
    <col min="247" max="247" width="9.6328125" style="2" customWidth="1"/>
    <col min="248" max="248" width="9.90625" style="2" customWidth="1"/>
    <col min="249" max="249" width="5.81640625" style="2" customWidth="1"/>
    <col min="250" max="250" width="5.90625" style="2" customWidth="1"/>
    <col min="251" max="251" width="12.81640625" style="2" customWidth="1"/>
    <col min="252" max="252" width="4.1796875" style="2" customWidth="1"/>
    <col min="253" max="253" width="4.08984375" style="2" customWidth="1"/>
    <col min="254" max="254" width="4.90625" style="2" customWidth="1"/>
    <col min="255" max="255" width="5.36328125" style="2" customWidth="1"/>
    <col min="256" max="256" width="5.08984375" style="2" customWidth="1"/>
    <col min="257" max="257" width="4.1796875" style="2" customWidth="1"/>
    <col min="258" max="258" width="4.36328125" style="2" customWidth="1"/>
    <col min="259" max="259" width="4.453125" style="2" customWidth="1"/>
    <col min="260" max="260" width="4.1796875" style="2" customWidth="1"/>
    <col min="261" max="261" width="4.6328125" style="2" customWidth="1"/>
    <col min="262" max="262" width="6.1796875" style="2" customWidth="1"/>
    <col min="263" max="263" width="4.36328125" style="2" customWidth="1"/>
    <col min="264" max="264" width="19.08984375" style="2" customWidth="1"/>
    <col min="265" max="495" width="9" style="2"/>
    <col min="496" max="496" width="4.08984375" style="2" customWidth="1"/>
    <col min="497" max="497" width="7.90625" style="2" customWidth="1"/>
    <col min="498" max="498" width="15.453125" style="2" customWidth="1"/>
    <col min="499" max="499" width="13.81640625" style="2" customWidth="1"/>
    <col min="500" max="500" width="11.36328125" style="2" customWidth="1"/>
    <col min="501" max="501" width="9.81640625" style="2" customWidth="1"/>
    <col min="502" max="502" width="10.1796875" style="2" customWidth="1"/>
    <col min="503" max="503" width="9.6328125" style="2" customWidth="1"/>
    <col min="504" max="504" width="9.90625" style="2" customWidth="1"/>
    <col min="505" max="505" width="5.81640625" style="2" customWidth="1"/>
    <col min="506" max="506" width="5.90625" style="2" customWidth="1"/>
    <col min="507" max="507" width="12.81640625" style="2" customWidth="1"/>
    <col min="508" max="508" width="4.1796875" style="2" customWidth="1"/>
    <col min="509" max="509" width="4.08984375" style="2" customWidth="1"/>
    <col min="510" max="510" width="4.90625" style="2" customWidth="1"/>
    <col min="511" max="511" width="5.36328125" style="2" customWidth="1"/>
    <col min="512" max="512" width="5.08984375" style="2" customWidth="1"/>
    <col min="513" max="513" width="4.1796875" style="2" customWidth="1"/>
    <col min="514" max="514" width="4.36328125" style="2" customWidth="1"/>
    <col min="515" max="515" width="4.453125" style="2" customWidth="1"/>
    <col min="516" max="516" width="4.1796875" style="2" customWidth="1"/>
    <col min="517" max="517" width="4.6328125" style="2" customWidth="1"/>
    <col min="518" max="518" width="6.1796875" style="2" customWidth="1"/>
    <col min="519" max="519" width="4.36328125" style="2" customWidth="1"/>
    <col min="520" max="520" width="19.08984375" style="2" customWidth="1"/>
    <col min="521" max="751" width="9" style="2"/>
    <col min="752" max="752" width="4.08984375" style="2" customWidth="1"/>
    <col min="753" max="753" width="7.90625" style="2" customWidth="1"/>
    <col min="754" max="754" width="15.453125" style="2" customWidth="1"/>
    <col min="755" max="755" width="13.81640625" style="2" customWidth="1"/>
    <col min="756" max="756" width="11.36328125" style="2" customWidth="1"/>
    <col min="757" max="757" width="9.81640625" style="2" customWidth="1"/>
    <col min="758" max="758" width="10.1796875" style="2" customWidth="1"/>
    <col min="759" max="759" width="9.6328125" style="2" customWidth="1"/>
    <col min="760" max="760" width="9.90625" style="2" customWidth="1"/>
    <col min="761" max="761" width="5.81640625" style="2" customWidth="1"/>
    <col min="762" max="762" width="5.90625" style="2" customWidth="1"/>
    <col min="763" max="763" width="12.81640625" style="2" customWidth="1"/>
    <col min="764" max="764" width="4.1796875" style="2" customWidth="1"/>
    <col min="765" max="765" width="4.08984375" style="2" customWidth="1"/>
    <col min="766" max="766" width="4.90625" style="2" customWidth="1"/>
    <col min="767" max="767" width="5.36328125" style="2" customWidth="1"/>
    <col min="768" max="768" width="5.08984375" style="2" customWidth="1"/>
    <col min="769" max="769" width="4.1796875" style="2" customWidth="1"/>
    <col min="770" max="770" width="4.36328125" style="2" customWidth="1"/>
    <col min="771" max="771" width="4.453125" style="2" customWidth="1"/>
    <col min="772" max="772" width="4.1796875" style="2" customWidth="1"/>
    <col min="773" max="773" width="4.6328125" style="2" customWidth="1"/>
    <col min="774" max="774" width="6.1796875" style="2" customWidth="1"/>
    <col min="775" max="775" width="4.36328125" style="2" customWidth="1"/>
    <col min="776" max="776" width="19.08984375" style="2" customWidth="1"/>
    <col min="777" max="1007" width="9" style="2"/>
    <col min="1008" max="1008" width="4.08984375" style="2" customWidth="1"/>
    <col min="1009" max="1009" width="7.90625" style="2" customWidth="1"/>
    <col min="1010" max="1010" width="15.453125" style="2" customWidth="1"/>
    <col min="1011" max="1011" width="13.81640625" style="2" customWidth="1"/>
    <col min="1012" max="1012" width="11.36328125" style="2" customWidth="1"/>
    <col min="1013" max="1013" width="9.81640625" style="2" customWidth="1"/>
    <col min="1014" max="1014" width="10.1796875" style="2" customWidth="1"/>
    <col min="1015" max="1015" width="9.6328125" style="2" customWidth="1"/>
    <col min="1016" max="1016" width="9.90625" style="2" customWidth="1"/>
    <col min="1017" max="1017" width="5.81640625" style="2" customWidth="1"/>
    <col min="1018" max="1018" width="5.90625" style="2" customWidth="1"/>
    <col min="1019" max="1019" width="12.81640625" style="2" customWidth="1"/>
    <col min="1020" max="1020" width="4.1796875" style="2" customWidth="1"/>
    <col min="1021" max="1021" width="4.08984375" style="2" customWidth="1"/>
    <col min="1022" max="1022" width="4.90625" style="2" customWidth="1"/>
    <col min="1023" max="1023" width="5.36328125" style="2" customWidth="1"/>
    <col min="1024" max="1024" width="5.08984375" style="2" customWidth="1"/>
    <col min="1025" max="1025" width="4.1796875" style="2" customWidth="1"/>
    <col min="1026" max="1026" width="4.36328125" style="2" customWidth="1"/>
    <col min="1027" max="1027" width="4.453125" style="2" customWidth="1"/>
    <col min="1028" max="1028" width="4.1796875" style="2" customWidth="1"/>
    <col min="1029" max="1029" width="4.6328125" style="2" customWidth="1"/>
    <col min="1030" max="1030" width="6.1796875" style="2" customWidth="1"/>
    <col min="1031" max="1031" width="4.36328125" style="2" customWidth="1"/>
    <col min="1032" max="1032" width="19.08984375" style="2" customWidth="1"/>
    <col min="1033" max="1263" width="9" style="2"/>
    <col min="1264" max="1264" width="4.08984375" style="2" customWidth="1"/>
    <col min="1265" max="1265" width="7.90625" style="2" customWidth="1"/>
    <col min="1266" max="1266" width="15.453125" style="2" customWidth="1"/>
    <col min="1267" max="1267" width="13.81640625" style="2" customWidth="1"/>
    <col min="1268" max="1268" width="11.36328125" style="2" customWidth="1"/>
    <col min="1269" max="1269" width="9.81640625" style="2" customWidth="1"/>
    <col min="1270" max="1270" width="10.1796875" style="2" customWidth="1"/>
    <col min="1271" max="1271" width="9.6328125" style="2" customWidth="1"/>
    <col min="1272" max="1272" width="9.90625" style="2" customWidth="1"/>
    <col min="1273" max="1273" width="5.81640625" style="2" customWidth="1"/>
    <col min="1274" max="1274" width="5.90625" style="2" customWidth="1"/>
    <col min="1275" max="1275" width="12.81640625" style="2" customWidth="1"/>
    <col min="1276" max="1276" width="4.1796875" style="2" customWidth="1"/>
    <col min="1277" max="1277" width="4.08984375" style="2" customWidth="1"/>
    <col min="1278" max="1278" width="4.90625" style="2" customWidth="1"/>
    <col min="1279" max="1279" width="5.36328125" style="2" customWidth="1"/>
    <col min="1280" max="1280" width="5.08984375" style="2" customWidth="1"/>
    <col min="1281" max="1281" width="4.1796875" style="2" customWidth="1"/>
    <col min="1282" max="1282" width="4.36328125" style="2" customWidth="1"/>
    <col min="1283" max="1283" width="4.453125" style="2" customWidth="1"/>
    <col min="1284" max="1284" width="4.1796875" style="2" customWidth="1"/>
    <col min="1285" max="1285" width="4.6328125" style="2" customWidth="1"/>
    <col min="1286" max="1286" width="6.1796875" style="2" customWidth="1"/>
    <col min="1287" max="1287" width="4.36328125" style="2" customWidth="1"/>
    <col min="1288" max="1288" width="19.08984375" style="2" customWidth="1"/>
    <col min="1289" max="1519" width="9" style="2"/>
    <col min="1520" max="1520" width="4.08984375" style="2" customWidth="1"/>
    <col min="1521" max="1521" width="7.90625" style="2" customWidth="1"/>
    <col min="1522" max="1522" width="15.453125" style="2" customWidth="1"/>
    <col min="1523" max="1523" width="13.81640625" style="2" customWidth="1"/>
    <col min="1524" max="1524" width="11.36328125" style="2" customWidth="1"/>
    <col min="1525" max="1525" width="9.81640625" style="2" customWidth="1"/>
    <col min="1526" max="1526" width="10.1796875" style="2" customWidth="1"/>
    <col min="1527" max="1527" width="9.6328125" style="2" customWidth="1"/>
    <col min="1528" max="1528" width="9.90625" style="2" customWidth="1"/>
    <col min="1529" max="1529" width="5.81640625" style="2" customWidth="1"/>
    <col min="1530" max="1530" width="5.90625" style="2" customWidth="1"/>
    <col min="1531" max="1531" width="12.81640625" style="2" customWidth="1"/>
    <col min="1532" max="1532" width="4.1796875" style="2" customWidth="1"/>
    <col min="1533" max="1533" width="4.08984375" style="2" customWidth="1"/>
    <col min="1534" max="1534" width="4.90625" style="2" customWidth="1"/>
    <col min="1535" max="1535" width="5.36328125" style="2" customWidth="1"/>
    <col min="1536" max="1536" width="5.08984375" style="2" customWidth="1"/>
    <col min="1537" max="1537" width="4.1796875" style="2" customWidth="1"/>
    <col min="1538" max="1538" width="4.36328125" style="2" customWidth="1"/>
    <col min="1539" max="1539" width="4.453125" style="2" customWidth="1"/>
    <col min="1540" max="1540" width="4.1796875" style="2" customWidth="1"/>
    <col min="1541" max="1541" width="4.6328125" style="2" customWidth="1"/>
    <col min="1542" max="1542" width="6.1796875" style="2" customWidth="1"/>
    <col min="1543" max="1543" width="4.36328125" style="2" customWidth="1"/>
    <col min="1544" max="1544" width="19.08984375" style="2" customWidth="1"/>
    <col min="1545" max="1775" width="9" style="2"/>
    <col min="1776" max="1776" width="4.08984375" style="2" customWidth="1"/>
    <col min="1777" max="1777" width="7.90625" style="2" customWidth="1"/>
    <col min="1778" max="1778" width="15.453125" style="2" customWidth="1"/>
    <col min="1779" max="1779" width="13.81640625" style="2" customWidth="1"/>
    <col min="1780" max="1780" width="11.36328125" style="2" customWidth="1"/>
    <col min="1781" max="1781" width="9.81640625" style="2" customWidth="1"/>
    <col min="1782" max="1782" width="10.1796875" style="2" customWidth="1"/>
    <col min="1783" max="1783" width="9.6328125" style="2" customWidth="1"/>
    <col min="1784" max="1784" width="9.90625" style="2" customWidth="1"/>
    <col min="1785" max="1785" width="5.81640625" style="2" customWidth="1"/>
    <col min="1786" max="1786" width="5.90625" style="2" customWidth="1"/>
    <col min="1787" max="1787" width="12.81640625" style="2" customWidth="1"/>
    <col min="1788" max="1788" width="4.1796875" style="2" customWidth="1"/>
    <col min="1789" max="1789" width="4.08984375" style="2" customWidth="1"/>
    <col min="1790" max="1790" width="4.90625" style="2" customWidth="1"/>
    <col min="1791" max="1791" width="5.36328125" style="2" customWidth="1"/>
    <col min="1792" max="1792" width="5.08984375" style="2" customWidth="1"/>
    <col min="1793" max="1793" width="4.1796875" style="2" customWidth="1"/>
    <col min="1794" max="1794" width="4.36328125" style="2" customWidth="1"/>
    <col min="1795" max="1795" width="4.453125" style="2" customWidth="1"/>
    <col min="1796" max="1796" width="4.1796875" style="2" customWidth="1"/>
    <col min="1797" max="1797" width="4.6328125" style="2" customWidth="1"/>
    <col min="1798" max="1798" width="6.1796875" style="2" customWidth="1"/>
    <col min="1799" max="1799" width="4.36328125" style="2" customWidth="1"/>
    <col min="1800" max="1800" width="19.08984375" style="2" customWidth="1"/>
    <col min="1801" max="2031" width="9" style="2"/>
    <col min="2032" max="2032" width="4.08984375" style="2" customWidth="1"/>
    <col min="2033" max="2033" width="7.90625" style="2" customWidth="1"/>
    <col min="2034" max="2034" width="15.453125" style="2" customWidth="1"/>
    <col min="2035" max="2035" width="13.81640625" style="2" customWidth="1"/>
    <col min="2036" max="2036" width="11.36328125" style="2" customWidth="1"/>
    <col min="2037" max="2037" width="9.81640625" style="2" customWidth="1"/>
    <col min="2038" max="2038" width="10.1796875" style="2" customWidth="1"/>
    <col min="2039" max="2039" width="9.6328125" style="2" customWidth="1"/>
    <col min="2040" max="2040" width="9.90625" style="2" customWidth="1"/>
    <col min="2041" max="2041" width="5.81640625" style="2" customWidth="1"/>
    <col min="2042" max="2042" width="5.90625" style="2" customWidth="1"/>
    <col min="2043" max="2043" width="12.81640625" style="2" customWidth="1"/>
    <col min="2044" max="2044" width="4.1796875" style="2" customWidth="1"/>
    <col min="2045" max="2045" width="4.08984375" style="2" customWidth="1"/>
    <col min="2046" max="2046" width="4.90625" style="2" customWidth="1"/>
    <col min="2047" max="2047" width="5.36328125" style="2" customWidth="1"/>
    <col min="2048" max="2048" width="5.08984375" style="2" customWidth="1"/>
    <col min="2049" max="2049" width="4.1796875" style="2" customWidth="1"/>
    <col min="2050" max="2050" width="4.36328125" style="2" customWidth="1"/>
    <col min="2051" max="2051" width="4.453125" style="2" customWidth="1"/>
    <col min="2052" max="2052" width="4.1796875" style="2" customWidth="1"/>
    <col min="2053" max="2053" width="4.6328125" style="2" customWidth="1"/>
    <col min="2054" max="2054" width="6.1796875" style="2" customWidth="1"/>
    <col min="2055" max="2055" width="4.36328125" style="2" customWidth="1"/>
    <col min="2056" max="2056" width="19.08984375" style="2" customWidth="1"/>
    <col min="2057" max="2287" width="9" style="2"/>
    <col min="2288" max="2288" width="4.08984375" style="2" customWidth="1"/>
    <col min="2289" max="2289" width="7.90625" style="2" customWidth="1"/>
    <col min="2290" max="2290" width="15.453125" style="2" customWidth="1"/>
    <col min="2291" max="2291" width="13.81640625" style="2" customWidth="1"/>
    <col min="2292" max="2292" width="11.36328125" style="2" customWidth="1"/>
    <col min="2293" max="2293" width="9.81640625" style="2" customWidth="1"/>
    <col min="2294" max="2294" width="10.1796875" style="2" customWidth="1"/>
    <col min="2295" max="2295" width="9.6328125" style="2" customWidth="1"/>
    <col min="2296" max="2296" width="9.90625" style="2" customWidth="1"/>
    <col min="2297" max="2297" width="5.81640625" style="2" customWidth="1"/>
    <col min="2298" max="2298" width="5.90625" style="2" customWidth="1"/>
    <col min="2299" max="2299" width="12.81640625" style="2" customWidth="1"/>
    <col min="2300" max="2300" width="4.1796875" style="2" customWidth="1"/>
    <col min="2301" max="2301" width="4.08984375" style="2" customWidth="1"/>
    <col min="2302" max="2302" width="4.90625" style="2" customWidth="1"/>
    <col min="2303" max="2303" width="5.36328125" style="2" customWidth="1"/>
    <col min="2304" max="2304" width="5.08984375" style="2" customWidth="1"/>
    <col min="2305" max="2305" width="4.1796875" style="2" customWidth="1"/>
    <col min="2306" max="2306" width="4.36328125" style="2" customWidth="1"/>
    <col min="2307" max="2307" width="4.453125" style="2" customWidth="1"/>
    <col min="2308" max="2308" width="4.1796875" style="2" customWidth="1"/>
    <col min="2309" max="2309" width="4.6328125" style="2" customWidth="1"/>
    <col min="2310" max="2310" width="6.1796875" style="2" customWidth="1"/>
    <col min="2311" max="2311" width="4.36328125" style="2" customWidth="1"/>
    <col min="2312" max="2312" width="19.08984375" style="2" customWidth="1"/>
    <col min="2313" max="2543" width="9" style="2"/>
    <col min="2544" max="2544" width="4.08984375" style="2" customWidth="1"/>
    <col min="2545" max="2545" width="7.90625" style="2" customWidth="1"/>
    <col min="2546" max="2546" width="15.453125" style="2" customWidth="1"/>
    <col min="2547" max="2547" width="13.81640625" style="2" customWidth="1"/>
    <col min="2548" max="2548" width="11.36328125" style="2" customWidth="1"/>
    <col min="2549" max="2549" width="9.81640625" style="2" customWidth="1"/>
    <col min="2550" max="2550" width="10.1796875" style="2" customWidth="1"/>
    <col min="2551" max="2551" width="9.6328125" style="2" customWidth="1"/>
    <col min="2552" max="2552" width="9.90625" style="2" customWidth="1"/>
    <col min="2553" max="2553" width="5.81640625" style="2" customWidth="1"/>
    <col min="2554" max="2554" width="5.90625" style="2" customWidth="1"/>
    <col min="2555" max="2555" width="12.81640625" style="2" customWidth="1"/>
    <col min="2556" max="2556" width="4.1796875" style="2" customWidth="1"/>
    <col min="2557" max="2557" width="4.08984375" style="2" customWidth="1"/>
    <col min="2558" max="2558" width="4.90625" style="2" customWidth="1"/>
    <col min="2559" max="2559" width="5.36328125" style="2" customWidth="1"/>
    <col min="2560" max="2560" width="5.08984375" style="2" customWidth="1"/>
    <col min="2561" max="2561" width="4.1796875" style="2" customWidth="1"/>
    <col min="2562" max="2562" width="4.36328125" style="2" customWidth="1"/>
    <col min="2563" max="2563" width="4.453125" style="2" customWidth="1"/>
    <col min="2564" max="2564" width="4.1796875" style="2" customWidth="1"/>
    <col min="2565" max="2565" width="4.6328125" style="2" customWidth="1"/>
    <col min="2566" max="2566" width="6.1796875" style="2" customWidth="1"/>
    <col min="2567" max="2567" width="4.36328125" style="2" customWidth="1"/>
    <col min="2568" max="2568" width="19.08984375" style="2" customWidth="1"/>
    <col min="2569" max="2799" width="9" style="2"/>
    <col min="2800" max="2800" width="4.08984375" style="2" customWidth="1"/>
    <col min="2801" max="2801" width="7.90625" style="2" customWidth="1"/>
    <col min="2802" max="2802" width="15.453125" style="2" customWidth="1"/>
    <col min="2803" max="2803" width="13.81640625" style="2" customWidth="1"/>
    <col min="2804" max="2804" width="11.36328125" style="2" customWidth="1"/>
    <col min="2805" max="2805" width="9.81640625" style="2" customWidth="1"/>
    <col min="2806" max="2806" width="10.1796875" style="2" customWidth="1"/>
    <col min="2807" max="2807" width="9.6328125" style="2" customWidth="1"/>
    <col min="2808" max="2808" width="9.90625" style="2" customWidth="1"/>
    <col min="2809" max="2809" width="5.81640625" style="2" customWidth="1"/>
    <col min="2810" max="2810" width="5.90625" style="2" customWidth="1"/>
    <col min="2811" max="2811" width="12.81640625" style="2" customWidth="1"/>
    <col min="2812" max="2812" width="4.1796875" style="2" customWidth="1"/>
    <col min="2813" max="2813" width="4.08984375" style="2" customWidth="1"/>
    <col min="2814" max="2814" width="4.90625" style="2" customWidth="1"/>
    <col min="2815" max="2815" width="5.36328125" style="2" customWidth="1"/>
    <col min="2816" max="2816" width="5.08984375" style="2" customWidth="1"/>
    <col min="2817" max="2817" width="4.1796875" style="2" customWidth="1"/>
    <col min="2818" max="2818" width="4.36328125" style="2" customWidth="1"/>
    <col min="2819" max="2819" width="4.453125" style="2" customWidth="1"/>
    <col min="2820" max="2820" width="4.1796875" style="2" customWidth="1"/>
    <col min="2821" max="2821" width="4.6328125" style="2" customWidth="1"/>
    <col min="2822" max="2822" width="6.1796875" style="2" customWidth="1"/>
    <col min="2823" max="2823" width="4.36328125" style="2" customWidth="1"/>
    <col min="2824" max="2824" width="19.08984375" style="2" customWidth="1"/>
    <col min="2825" max="3055" width="9" style="2"/>
    <col min="3056" max="3056" width="4.08984375" style="2" customWidth="1"/>
    <col min="3057" max="3057" width="7.90625" style="2" customWidth="1"/>
    <col min="3058" max="3058" width="15.453125" style="2" customWidth="1"/>
    <col min="3059" max="3059" width="13.81640625" style="2" customWidth="1"/>
    <col min="3060" max="3060" width="11.36328125" style="2" customWidth="1"/>
    <col min="3061" max="3061" width="9.81640625" style="2" customWidth="1"/>
    <col min="3062" max="3062" width="10.1796875" style="2" customWidth="1"/>
    <col min="3063" max="3063" width="9.6328125" style="2" customWidth="1"/>
    <col min="3064" max="3064" width="9.90625" style="2" customWidth="1"/>
    <col min="3065" max="3065" width="5.81640625" style="2" customWidth="1"/>
    <col min="3066" max="3066" width="5.90625" style="2" customWidth="1"/>
    <col min="3067" max="3067" width="12.81640625" style="2" customWidth="1"/>
    <col min="3068" max="3068" width="4.1796875" style="2" customWidth="1"/>
    <col min="3069" max="3069" width="4.08984375" style="2" customWidth="1"/>
    <col min="3070" max="3070" width="4.90625" style="2" customWidth="1"/>
    <col min="3071" max="3071" width="5.36328125" style="2" customWidth="1"/>
    <col min="3072" max="3072" width="5.08984375" style="2" customWidth="1"/>
    <col min="3073" max="3073" width="4.1796875" style="2" customWidth="1"/>
    <col min="3074" max="3074" width="4.36328125" style="2" customWidth="1"/>
    <col min="3075" max="3075" width="4.453125" style="2" customWidth="1"/>
    <col min="3076" max="3076" width="4.1796875" style="2" customWidth="1"/>
    <col min="3077" max="3077" width="4.6328125" style="2" customWidth="1"/>
    <col min="3078" max="3078" width="6.1796875" style="2" customWidth="1"/>
    <col min="3079" max="3079" width="4.36328125" style="2" customWidth="1"/>
    <col min="3080" max="3080" width="19.08984375" style="2" customWidth="1"/>
    <col min="3081" max="3311" width="9" style="2"/>
    <col min="3312" max="3312" width="4.08984375" style="2" customWidth="1"/>
    <col min="3313" max="3313" width="7.90625" style="2" customWidth="1"/>
    <col min="3314" max="3314" width="15.453125" style="2" customWidth="1"/>
    <col min="3315" max="3315" width="13.81640625" style="2" customWidth="1"/>
    <col min="3316" max="3316" width="11.36328125" style="2" customWidth="1"/>
    <col min="3317" max="3317" width="9.81640625" style="2" customWidth="1"/>
    <col min="3318" max="3318" width="10.1796875" style="2" customWidth="1"/>
    <col min="3319" max="3319" width="9.6328125" style="2" customWidth="1"/>
    <col min="3320" max="3320" width="9.90625" style="2" customWidth="1"/>
    <col min="3321" max="3321" width="5.81640625" style="2" customWidth="1"/>
    <col min="3322" max="3322" width="5.90625" style="2" customWidth="1"/>
    <col min="3323" max="3323" width="12.81640625" style="2" customWidth="1"/>
    <col min="3324" max="3324" width="4.1796875" style="2" customWidth="1"/>
    <col min="3325" max="3325" width="4.08984375" style="2" customWidth="1"/>
    <col min="3326" max="3326" width="4.90625" style="2" customWidth="1"/>
    <col min="3327" max="3327" width="5.36328125" style="2" customWidth="1"/>
    <col min="3328" max="3328" width="5.08984375" style="2" customWidth="1"/>
    <col min="3329" max="3329" width="4.1796875" style="2" customWidth="1"/>
    <col min="3330" max="3330" width="4.36328125" style="2" customWidth="1"/>
    <col min="3331" max="3331" width="4.453125" style="2" customWidth="1"/>
    <col min="3332" max="3332" width="4.1796875" style="2" customWidth="1"/>
    <col min="3333" max="3333" width="4.6328125" style="2" customWidth="1"/>
    <col min="3334" max="3334" width="6.1796875" style="2" customWidth="1"/>
    <col min="3335" max="3335" width="4.36328125" style="2" customWidth="1"/>
    <col min="3336" max="3336" width="19.08984375" style="2" customWidth="1"/>
    <col min="3337" max="3567" width="9" style="2"/>
    <col min="3568" max="3568" width="4.08984375" style="2" customWidth="1"/>
    <col min="3569" max="3569" width="7.90625" style="2" customWidth="1"/>
    <col min="3570" max="3570" width="15.453125" style="2" customWidth="1"/>
    <col min="3571" max="3571" width="13.81640625" style="2" customWidth="1"/>
    <col min="3572" max="3572" width="11.36328125" style="2" customWidth="1"/>
    <col min="3573" max="3573" width="9.81640625" style="2" customWidth="1"/>
    <col min="3574" max="3574" width="10.1796875" style="2" customWidth="1"/>
    <col min="3575" max="3575" width="9.6328125" style="2" customWidth="1"/>
    <col min="3576" max="3576" width="9.90625" style="2" customWidth="1"/>
    <col min="3577" max="3577" width="5.81640625" style="2" customWidth="1"/>
    <col min="3578" max="3578" width="5.90625" style="2" customWidth="1"/>
    <col min="3579" max="3579" width="12.81640625" style="2" customWidth="1"/>
    <col min="3580" max="3580" width="4.1796875" style="2" customWidth="1"/>
    <col min="3581" max="3581" width="4.08984375" style="2" customWidth="1"/>
    <col min="3582" max="3582" width="4.90625" style="2" customWidth="1"/>
    <col min="3583" max="3583" width="5.36328125" style="2" customWidth="1"/>
    <col min="3584" max="3584" width="5.08984375" style="2" customWidth="1"/>
    <col min="3585" max="3585" width="4.1796875" style="2" customWidth="1"/>
    <col min="3586" max="3586" width="4.36328125" style="2" customWidth="1"/>
    <col min="3587" max="3587" width="4.453125" style="2" customWidth="1"/>
    <col min="3588" max="3588" width="4.1796875" style="2" customWidth="1"/>
    <col min="3589" max="3589" width="4.6328125" style="2" customWidth="1"/>
    <col min="3590" max="3590" width="6.1796875" style="2" customWidth="1"/>
    <col min="3591" max="3591" width="4.36328125" style="2" customWidth="1"/>
    <col min="3592" max="3592" width="19.08984375" style="2" customWidth="1"/>
    <col min="3593" max="3823" width="9" style="2"/>
    <col min="3824" max="3824" width="4.08984375" style="2" customWidth="1"/>
    <col min="3825" max="3825" width="7.90625" style="2" customWidth="1"/>
    <col min="3826" max="3826" width="15.453125" style="2" customWidth="1"/>
    <col min="3827" max="3827" width="13.81640625" style="2" customWidth="1"/>
    <col min="3828" max="3828" width="11.36328125" style="2" customWidth="1"/>
    <col min="3829" max="3829" width="9.81640625" style="2" customWidth="1"/>
    <col min="3830" max="3830" width="10.1796875" style="2" customWidth="1"/>
    <col min="3831" max="3831" width="9.6328125" style="2" customWidth="1"/>
    <col min="3832" max="3832" width="9.90625" style="2" customWidth="1"/>
    <col min="3833" max="3833" width="5.81640625" style="2" customWidth="1"/>
    <col min="3834" max="3834" width="5.90625" style="2" customWidth="1"/>
    <col min="3835" max="3835" width="12.81640625" style="2" customWidth="1"/>
    <col min="3836" max="3836" width="4.1796875" style="2" customWidth="1"/>
    <col min="3837" max="3837" width="4.08984375" style="2" customWidth="1"/>
    <col min="3838" max="3838" width="4.90625" style="2" customWidth="1"/>
    <col min="3839" max="3839" width="5.36328125" style="2" customWidth="1"/>
    <col min="3840" max="3840" width="5.08984375" style="2" customWidth="1"/>
    <col min="3841" max="3841" width="4.1796875" style="2" customWidth="1"/>
    <col min="3842" max="3842" width="4.36328125" style="2" customWidth="1"/>
    <col min="3843" max="3843" width="4.453125" style="2" customWidth="1"/>
    <col min="3844" max="3844" width="4.1796875" style="2" customWidth="1"/>
    <col min="3845" max="3845" width="4.6328125" style="2" customWidth="1"/>
    <col min="3846" max="3846" width="6.1796875" style="2" customWidth="1"/>
    <col min="3847" max="3847" width="4.36328125" style="2" customWidth="1"/>
    <col min="3848" max="3848" width="19.08984375" style="2" customWidth="1"/>
    <col min="3849" max="4079" width="9" style="2"/>
    <col min="4080" max="4080" width="4.08984375" style="2" customWidth="1"/>
    <col min="4081" max="4081" width="7.90625" style="2" customWidth="1"/>
    <col min="4082" max="4082" width="15.453125" style="2" customWidth="1"/>
    <col min="4083" max="4083" width="13.81640625" style="2" customWidth="1"/>
    <col min="4084" max="4084" width="11.36328125" style="2" customWidth="1"/>
    <col min="4085" max="4085" width="9.81640625" style="2" customWidth="1"/>
    <col min="4086" max="4086" width="10.1796875" style="2" customWidth="1"/>
    <col min="4087" max="4087" width="9.6328125" style="2" customWidth="1"/>
    <col min="4088" max="4088" width="9.90625" style="2" customWidth="1"/>
    <col min="4089" max="4089" width="5.81640625" style="2" customWidth="1"/>
    <col min="4090" max="4090" width="5.90625" style="2" customWidth="1"/>
    <col min="4091" max="4091" width="12.81640625" style="2" customWidth="1"/>
    <col min="4092" max="4092" width="4.1796875" style="2" customWidth="1"/>
    <col min="4093" max="4093" width="4.08984375" style="2" customWidth="1"/>
    <col min="4094" max="4094" width="4.90625" style="2" customWidth="1"/>
    <col min="4095" max="4095" width="5.36328125" style="2" customWidth="1"/>
    <col min="4096" max="4096" width="5.08984375" style="2" customWidth="1"/>
    <col min="4097" max="4097" width="4.1796875" style="2" customWidth="1"/>
    <col min="4098" max="4098" width="4.36328125" style="2" customWidth="1"/>
    <col min="4099" max="4099" width="4.453125" style="2" customWidth="1"/>
    <col min="4100" max="4100" width="4.1796875" style="2" customWidth="1"/>
    <col min="4101" max="4101" width="4.6328125" style="2" customWidth="1"/>
    <col min="4102" max="4102" width="6.1796875" style="2" customWidth="1"/>
    <col min="4103" max="4103" width="4.36328125" style="2" customWidth="1"/>
    <col min="4104" max="4104" width="19.08984375" style="2" customWidth="1"/>
    <col min="4105" max="4335" width="9" style="2"/>
    <col min="4336" max="4336" width="4.08984375" style="2" customWidth="1"/>
    <col min="4337" max="4337" width="7.90625" style="2" customWidth="1"/>
    <col min="4338" max="4338" width="15.453125" style="2" customWidth="1"/>
    <col min="4339" max="4339" width="13.81640625" style="2" customWidth="1"/>
    <col min="4340" max="4340" width="11.36328125" style="2" customWidth="1"/>
    <col min="4341" max="4341" width="9.81640625" style="2" customWidth="1"/>
    <col min="4342" max="4342" width="10.1796875" style="2" customWidth="1"/>
    <col min="4343" max="4343" width="9.6328125" style="2" customWidth="1"/>
    <col min="4344" max="4344" width="9.90625" style="2" customWidth="1"/>
    <col min="4345" max="4345" width="5.81640625" style="2" customWidth="1"/>
    <col min="4346" max="4346" width="5.90625" style="2" customWidth="1"/>
    <col min="4347" max="4347" width="12.81640625" style="2" customWidth="1"/>
    <col min="4348" max="4348" width="4.1796875" style="2" customWidth="1"/>
    <col min="4349" max="4349" width="4.08984375" style="2" customWidth="1"/>
    <col min="4350" max="4350" width="4.90625" style="2" customWidth="1"/>
    <col min="4351" max="4351" width="5.36328125" style="2" customWidth="1"/>
    <col min="4352" max="4352" width="5.08984375" style="2" customWidth="1"/>
    <col min="4353" max="4353" width="4.1796875" style="2" customWidth="1"/>
    <col min="4354" max="4354" width="4.36328125" style="2" customWidth="1"/>
    <col min="4355" max="4355" width="4.453125" style="2" customWidth="1"/>
    <col min="4356" max="4356" width="4.1796875" style="2" customWidth="1"/>
    <col min="4357" max="4357" width="4.6328125" style="2" customWidth="1"/>
    <col min="4358" max="4358" width="6.1796875" style="2" customWidth="1"/>
    <col min="4359" max="4359" width="4.36328125" style="2" customWidth="1"/>
    <col min="4360" max="4360" width="19.08984375" style="2" customWidth="1"/>
    <col min="4361" max="4591" width="9" style="2"/>
    <col min="4592" max="4592" width="4.08984375" style="2" customWidth="1"/>
    <col min="4593" max="4593" width="7.90625" style="2" customWidth="1"/>
    <col min="4594" max="4594" width="15.453125" style="2" customWidth="1"/>
    <col min="4595" max="4595" width="13.81640625" style="2" customWidth="1"/>
    <col min="4596" max="4596" width="11.36328125" style="2" customWidth="1"/>
    <col min="4597" max="4597" width="9.81640625" style="2" customWidth="1"/>
    <col min="4598" max="4598" width="10.1796875" style="2" customWidth="1"/>
    <col min="4599" max="4599" width="9.6328125" style="2" customWidth="1"/>
    <col min="4600" max="4600" width="9.90625" style="2" customWidth="1"/>
    <col min="4601" max="4601" width="5.81640625" style="2" customWidth="1"/>
    <col min="4602" max="4602" width="5.90625" style="2" customWidth="1"/>
    <col min="4603" max="4603" width="12.81640625" style="2" customWidth="1"/>
    <col min="4604" max="4604" width="4.1796875" style="2" customWidth="1"/>
    <col min="4605" max="4605" width="4.08984375" style="2" customWidth="1"/>
    <col min="4606" max="4606" width="4.90625" style="2" customWidth="1"/>
    <col min="4607" max="4607" width="5.36328125" style="2" customWidth="1"/>
    <col min="4608" max="4608" width="5.08984375" style="2" customWidth="1"/>
    <col min="4609" max="4609" width="4.1796875" style="2" customWidth="1"/>
    <col min="4610" max="4610" width="4.36328125" style="2" customWidth="1"/>
    <col min="4611" max="4611" width="4.453125" style="2" customWidth="1"/>
    <col min="4612" max="4612" width="4.1796875" style="2" customWidth="1"/>
    <col min="4613" max="4613" width="4.6328125" style="2" customWidth="1"/>
    <col min="4614" max="4614" width="6.1796875" style="2" customWidth="1"/>
    <col min="4615" max="4615" width="4.36328125" style="2" customWidth="1"/>
    <col min="4616" max="4616" width="19.08984375" style="2" customWidth="1"/>
    <col min="4617" max="4847" width="9" style="2"/>
    <col min="4848" max="4848" width="4.08984375" style="2" customWidth="1"/>
    <col min="4849" max="4849" width="7.90625" style="2" customWidth="1"/>
    <col min="4850" max="4850" width="15.453125" style="2" customWidth="1"/>
    <col min="4851" max="4851" width="13.81640625" style="2" customWidth="1"/>
    <col min="4852" max="4852" width="11.36328125" style="2" customWidth="1"/>
    <col min="4853" max="4853" width="9.81640625" style="2" customWidth="1"/>
    <col min="4854" max="4854" width="10.1796875" style="2" customWidth="1"/>
    <col min="4855" max="4855" width="9.6328125" style="2" customWidth="1"/>
    <col min="4856" max="4856" width="9.90625" style="2" customWidth="1"/>
    <col min="4857" max="4857" width="5.81640625" style="2" customWidth="1"/>
    <col min="4858" max="4858" width="5.90625" style="2" customWidth="1"/>
    <col min="4859" max="4859" width="12.81640625" style="2" customWidth="1"/>
    <col min="4860" max="4860" width="4.1796875" style="2" customWidth="1"/>
    <col min="4861" max="4861" width="4.08984375" style="2" customWidth="1"/>
    <col min="4862" max="4862" width="4.90625" style="2" customWidth="1"/>
    <col min="4863" max="4863" width="5.36328125" style="2" customWidth="1"/>
    <col min="4864" max="4864" width="5.08984375" style="2" customWidth="1"/>
    <col min="4865" max="4865" width="4.1796875" style="2" customWidth="1"/>
    <col min="4866" max="4866" width="4.36328125" style="2" customWidth="1"/>
    <col min="4867" max="4867" width="4.453125" style="2" customWidth="1"/>
    <col min="4868" max="4868" width="4.1796875" style="2" customWidth="1"/>
    <col min="4869" max="4869" width="4.6328125" style="2" customWidth="1"/>
    <col min="4870" max="4870" width="6.1796875" style="2" customWidth="1"/>
    <col min="4871" max="4871" width="4.36328125" style="2" customWidth="1"/>
    <col min="4872" max="4872" width="19.08984375" style="2" customWidth="1"/>
    <col min="4873" max="5103" width="9" style="2"/>
    <col min="5104" max="5104" width="4.08984375" style="2" customWidth="1"/>
    <col min="5105" max="5105" width="7.90625" style="2" customWidth="1"/>
    <col min="5106" max="5106" width="15.453125" style="2" customWidth="1"/>
    <col min="5107" max="5107" width="13.81640625" style="2" customWidth="1"/>
    <col min="5108" max="5108" width="11.36328125" style="2" customWidth="1"/>
    <col min="5109" max="5109" width="9.81640625" style="2" customWidth="1"/>
    <col min="5110" max="5110" width="10.1796875" style="2" customWidth="1"/>
    <col min="5111" max="5111" width="9.6328125" style="2" customWidth="1"/>
    <col min="5112" max="5112" width="9.90625" style="2" customWidth="1"/>
    <col min="5113" max="5113" width="5.81640625" style="2" customWidth="1"/>
    <col min="5114" max="5114" width="5.90625" style="2" customWidth="1"/>
    <col min="5115" max="5115" width="12.81640625" style="2" customWidth="1"/>
    <col min="5116" max="5116" width="4.1796875" style="2" customWidth="1"/>
    <col min="5117" max="5117" width="4.08984375" style="2" customWidth="1"/>
    <col min="5118" max="5118" width="4.90625" style="2" customWidth="1"/>
    <col min="5119" max="5119" width="5.36328125" style="2" customWidth="1"/>
    <col min="5120" max="5120" width="5.08984375" style="2" customWidth="1"/>
    <col min="5121" max="5121" width="4.1796875" style="2" customWidth="1"/>
    <col min="5122" max="5122" width="4.36328125" style="2" customWidth="1"/>
    <col min="5123" max="5123" width="4.453125" style="2" customWidth="1"/>
    <col min="5124" max="5124" width="4.1796875" style="2" customWidth="1"/>
    <col min="5125" max="5125" width="4.6328125" style="2" customWidth="1"/>
    <col min="5126" max="5126" width="6.1796875" style="2" customWidth="1"/>
    <col min="5127" max="5127" width="4.36328125" style="2" customWidth="1"/>
    <col min="5128" max="5128" width="19.08984375" style="2" customWidth="1"/>
    <col min="5129" max="5359" width="9" style="2"/>
    <col min="5360" max="5360" width="4.08984375" style="2" customWidth="1"/>
    <col min="5361" max="5361" width="7.90625" style="2" customWidth="1"/>
    <col min="5362" max="5362" width="15.453125" style="2" customWidth="1"/>
    <col min="5363" max="5363" width="13.81640625" style="2" customWidth="1"/>
    <col min="5364" max="5364" width="11.36328125" style="2" customWidth="1"/>
    <col min="5365" max="5365" width="9.81640625" style="2" customWidth="1"/>
    <col min="5366" max="5366" width="10.1796875" style="2" customWidth="1"/>
    <col min="5367" max="5367" width="9.6328125" style="2" customWidth="1"/>
    <col min="5368" max="5368" width="9.90625" style="2" customWidth="1"/>
    <col min="5369" max="5369" width="5.81640625" style="2" customWidth="1"/>
    <col min="5370" max="5370" width="5.90625" style="2" customWidth="1"/>
    <col min="5371" max="5371" width="12.81640625" style="2" customWidth="1"/>
    <col min="5372" max="5372" width="4.1796875" style="2" customWidth="1"/>
    <col min="5373" max="5373" width="4.08984375" style="2" customWidth="1"/>
    <col min="5374" max="5374" width="4.90625" style="2" customWidth="1"/>
    <col min="5375" max="5375" width="5.36328125" style="2" customWidth="1"/>
    <col min="5376" max="5376" width="5.08984375" style="2" customWidth="1"/>
    <col min="5377" max="5377" width="4.1796875" style="2" customWidth="1"/>
    <col min="5378" max="5378" width="4.36328125" style="2" customWidth="1"/>
    <col min="5379" max="5379" width="4.453125" style="2" customWidth="1"/>
    <col min="5380" max="5380" width="4.1796875" style="2" customWidth="1"/>
    <col min="5381" max="5381" width="4.6328125" style="2" customWidth="1"/>
    <col min="5382" max="5382" width="6.1796875" style="2" customWidth="1"/>
    <col min="5383" max="5383" width="4.36328125" style="2" customWidth="1"/>
    <col min="5384" max="5384" width="19.08984375" style="2" customWidth="1"/>
    <col min="5385" max="5615" width="9" style="2"/>
    <col min="5616" max="5616" width="4.08984375" style="2" customWidth="1"/>
    <col min="5617" max="5617" width="7.90625" style="2" customWidth="1"/>
    <col min="5618" max="5618" width="15.453125" style="2" customWidth="1"/>
    <col min="5619" max="5619" width="13.81640625" style="2" customWidth="1"/>
    <col min="5620" max="5620" width="11.36328125" style="2" customWidth="1"/>
    <col min="5621" max="5621" width="9.81640625" style="2" customWidth="1"/>
    <col min="5622" max="5622" width="10.1796875" style="2" customWidth="1"/>
    <col min="5623" max="5623" width="9.6328125" style="2" customWidth="1"/>
    <col min="5624" max="5624" width="9.90625" style="2" customWidth="1"/>
    <col min="5625" max="5625" width="5.81640625" style="2" customWidth="1"/>
    <col min="5626" max="5626" width="5.90625" style="2" customWidth="1"/>
    <col min="5627" max="5627" width="12.81640625" style="2" customWidth="1"/>
    <col min="5628" max="5628" width="4.1796875" style="2" customWidth="1"/>
    <col min="5629" max="5629" width="4.08984375" style="2" customWidth="1"/>
    <col min="5630" max="5630" width="4.90625" style="2" customWidth="1"/>
    <col min="5631" max="5631" width="5.36328125" style="2" customWidth="1"/>
    <col min="5632" max="5632" width="5.08984375" style="2" customWidth="1"/>
    <col min="5633" max="5633" width="4.1796875" style="2" customWidth="1"/>
    <col min="5634" max="5634" width="4.36328125" style="2" customWidth="1"/>
    <col min="5635" max="5635" width="4.453125" style="2" customWidth="1"/>
    <col min="5636" max="5636" width="4.1796875" style="2" customWidth="1"/>
    <col min="5637" max="5637" width="4.6328125" style="2" customWidth="1"/>
    <col min="5638" max="5638" width="6.1796875" style="2" customWidth="1"/>
    <col min="5639" max="5639" width="4.36328125" style="2" customWidth="1"/>
    <col min="5640" max="5640" width="19.08984375" style="2" customWidth="1"/>
    <col min="5641" max="5871" width="9" style="2"/>
    <col min="5872" max="5872" width="4.08984375" style="2" customWidth="1"/>
    <col min="5873" max="5873" width="7.90625" style="2" customWidth="1"/>
    <col min="5874" max="5874" width="15.453125" style="2" customWidth="1"/>
    <col min="5875" max="5875" width="13.81640625" style="2" customWidth="1"/>
    <col min="5876" max="5876" width="11.36328125" style="2" customWidth="1"/>
    <col min="5877" max="5877" width="9.81640625" style="2" customWidth="1"/>
    <col min="5878" max="5878" width="10.1796875" style="2" customWidth="1"/>
    <col min="5879" max="5879" width="9.6328125" style="2" customWidth="1"/>
    <col min="5880" max="5880" width="9.90625" style="2" customWidth="1"/>
    <col min="5881" max="5881" width="5.81640625" style="2" customWidth="1"/>
    <col min="5882" max="5882" width="5.90625" style="2" customWidth="1"/>
    <col min="5883" max="5883" width="12.81640625" style="2" customWidth="1"/>
    <col min="5884" max="5884" width="4.1796875" style="2" customWidth="1"/>
    <col min="5885" max="5885" width="4.08984375" style="2" customWidth="1"/>
    <col min="5886" max="5886" width="4.90625" style="2" customWidth="1"/>
    <col min="5887" max="5887" width="5.36328125" style="2" customWidth="1"/>
    <col min="5888" max="5888" width="5.08984375" style="2" customWidth="1"/>
    <col min="5889" max="5889" width="4.1796875" style="2" customWidth="1"/>
    <col min="5890" max="5890" width="4.36328125" style="2" customWidth="1"/>
    <col min="5891" max="5891" width="4.453125" style="2" customWidth="1"/>
    <col min="5892" max="5892" width="4.1796875" style="2" customWidth="1"/>
    <col min="5893" max="5893" width="4.6328125" style="2" customWidth="1"/>
    <col min="5894" max="5894" width="6.1796875" style="2" customWidth="1"/>
    <col min="5895" max="5895" width="4.36328125" style="2" customWidth="1"/>
    <col min="5896" max="5896" width="19.08984375" style="2" customWidth="1"/>
    <col min="5897" max="6127" width="9" style="2"/>
    <col min="6128" max="6128" width="4.08984375" style="2" customWidth="1"/>
    <col min="6129" max="6129" width="7.90625" style="2" customWidth="1"/>
    <col min="6130" max="6130" width="15.453125" style="2" customWidth="1"/>
    <col min="6131" max="6131" width="13.81640625" style="2" customWidth="1"/>
    <col min="6132" max="6132" width="11.36328125" style="2" customWidth="1"/>
    <col min="6133" max="6133" width="9.81640625" style="2" customWidth="1"/>
    <col min="6134" max="6134" width="10.1796875" style="2" customWidth="1"/>
    <col min="6135" max="6135" width="9.6328125" style="2" customWidth="1"/>
    <col min="6136" max="6136" width="9.90625" style="2" customWidth="1"/>
    <col min="6137" max="6137" width="5.81640625" style="2" customWidth="1"/>
    <col min="6138" max="6138" width="5.90625" style="2" customWidth="1"/>
    <col min="6139" max="6139" width="12.81640625" style="2" customWidth="1"/>
    <col min="6140" max="6140" width="4.1796875" style="2" customWidth="1"/>
    <col min="6141" max="6141" width="4.08984375" style="2" customWidth="1"/>
    <col min="6142" max="6142" width="4.90625" style="2" customWidth="1"/>
    <col min="6143" max="6143" width="5.36328125" style="2" customWidth="1"/>
    <col min="6144" max="6144" width="5.08984375" style="2" customWidth="1"/>
    <col min="6145" max="6145" width="4.1796875" style="2" customWidth="1"/>
    <col min="6146" max="6146" width="4.36328125" style="2" customWidth="1"/>
    <col min="6147" max="6147" width="4.453125" style="2" customWidth="1"/>
    <col min="6148" max="6148" width="4.1796875" style="2" customWidth="1"/>
    <col min="6149" max="6149" width="4.6328125" style="2" customWidth="1"/>
    <col min="6150" max="6150" width="6.1796875" style="2" customWidth="1"/>
    <col min="6151" max="6151" width="4.36328125" style="2" customWidth="1"/>
    <col min="6152" max="6152" width="19.08984375" style="2" customWidth="1"/>
    <col min="6153" max="6383" width="9" style="2"/>
    <col min="6384" max="6384" width="4.08984375" style="2" customWidth="1"/>
    <col min="6385" max="6385" width="7.90625" style="2" customWidth="1"/>
    <col min="6386" max="6386" width="15.453125" style="2" customWidth="1"/>
    <col min="6387" max="6387" width="13.81640625" style="2" customWidth="1"/>
    <col min="6388" max="6388" width="11.36328125" style="2" customWidth="1"/>
    <col min="6389" max="6389" width="9.81640625" style="2" customWidth="1"/>
    <col min="6390" max="6390" width="10.1796875" style="2" customWidth="1"/>
    <col min="6391" max="6391" width="9.6328125" style="2" customWidth="1"/>
    <col min="6392" max="6392" width="9.90625" style="2" customWidth="1"/>
    <col min="6393" max="6393" width="5.81640625" style="2" customWidth="1"/>
    <col min="6394" max="6394" width="5.90625" style="2" customWidth="1"/>
    <col min="6395" max="6395" width="12.81640625" style="2" customWidth="1"/>
    <col min="6396" max="6396" width="4.1796875" style="2" customWidth="1"/>
    <col min="6397" max="6397" width="4.08984375" style="2" customWidth="1"/>
    <col min="6398" max="6398" width="4.90625" style="2" customWidth="1"/>
    <col min="6399" max="6399" width="5.36328125" style="2" customWidth="1"/>
    <col min="6400" max="6400" width="5.08984375" style="2" customWidth="1"/>
    <col min="6401" max="6401" width="4.1796875" style="2" customWidth="1"/>
    <col min="6402" max="6402" width="4.36328125" style="2" customWidth="1"/>
    <col min="6403" max="6403" width="4.453125" style="2" customWidth="1"/>
    <col min="6404" max="6404" width="4.1796875" style="2" customWidth="1"/>
    <col min="6405" max="6405" width="4.6328125" style="2" customWidth="1"/>
    <col min="6406" max="6406" width="6.1796875" style="2" customWidth="1"/>
    <col min="6407" max="6407" width="4.36328125" style="2" customWidth="1"/>
    <col min="6408" max="6408" width="19.08984375" style="2" customWidth="1"/>
    <col min="6409" max="6639" width="9" style="2"/>
    <col min="6640" max="6640" width="4.08984375" style="2" customWidth="1"/>
    <col min="6641" max="6641" width="7.90625" style="2" customWidth="1"/>
    <col min="6642" max="6642" width="15.453125" style="2" customWidth="1"/>
    <col min="6643" max="6643" width="13.81640625" style="2" customWidth="1"/>
    <col min="6644" max="6644" width="11.36328125" style="2" customWidth="1"/>
    <col min="6645" max="6645" width="9.81640625" style="2" customWidth="1"/>
    <col min="6646" max="6646" width="10.1796875" style="2" customWidth="1"/>
    <col min="6647" max="6647" width="9.6328125" style="2" customWidth="1"/>
    <col min="6648" max="6648" width="9.90625" style="2" customWidth="1"/>
    <col min="6649" max="6649" width="5.81640625" style="2" customWidth="1"/>
    <col min="6650" max="6650" width="5.90625" style="2" customWidth="1"/>
    <col min="6651" max="6651" width="12.81640625" style="2" customWidth="1"/>
    <col min="6652" max="6652" width="4.1796875" style="2" customWidth="1"/>
    <col min="6653" max="6653" width="4.08984375" style="2" customWidth="1"/>
    <col min="6654" max="6654" width="4.90625" style="2" customWidth="1"/>
    <col min="6655" max="6655" width="5.36328125" style="2" customWidth="1"/>
    <col min="6656" max="6656" width="5.08984375" style="2" customWidth="1"/>
    <col min="6657" max="6657" width="4.1796875" style="2" customWidth="1"/>
    <col min="6658" max="6658" width="4.36328125" style="2" customWidth="1"/>
    <col min="6659" max="6659" width="4.453125" style="2" customWidth="1"/>
    <col min="6660" max="6660" width="4.1796875" style="2" customWidth="1"/>
    <col min="6661" max="6661" width="4.6328125" style="2" customWidth="1"/>
    <col min="6662" max="6662" width="6.1796875" style="2" customWidth="1"/>
    <col min="6663" max="6663" width="4.36328125" style="2" customWidth="1"/>
    <col min="6664" max="6664" width="19.08984375" style="2" customWidth="1"/>
    <col min="6665" max="6895" width="9" style="2"/>
    <col min="6896" max="6896" width="4.08984375" style="2" customWidth="1"/>
    <col min="6897" max="6897" width="7.90625" style="2" customWidth="1"/>
    <col min="6898" max="6898" width="15.453125" style="2" customWidth="1"/>
    <col min="6899" max="6899" width="13.81640625" style="2" customWidth="1"/>
    <col min="6900" max="6900" width="11.36328125" style="2" customWidth="1"/>
    <col min="6901" max="6901" width="9.81640625" style="2" customWidth="1"/>
    <col min="6902" max="6902" width="10.1796875" style="2" customWidth="1"/>
    <col min="6903" max="6903" width="9.6328125" style="2" customWidth="1"/>
    <col min="6904" max="6904" width="9.90625" style="2" customWidth="1"/>
    <col min="6905" max="6905" width="5.81640625" style="2" customWidth="1"/>
    <col min="6906" max="6906" width="5.90625" style="2" customWidth="1"/>
    <col min="6907" max="6907" width="12.81640625" style="2" customWidth="1"/>
    <col min="6908" max="6908" width="4.1796875" style="2" customWidth="1"/>
    <col min="6909" max="6909" width="4.08984375" style="2" customWidth="1"/>
    <col min="6910" max="6910" width="4.90625" style="2" customWidth="1"/>
    <col min="6911" max="6911" width="5.36328125" style="2" customWidth="1"/>
    <col min="6912" max="6912" width="5.08984375" style="2" customWidth="1"/>
    <col min="6913" max="6913" width="4.1796875" style="2" customWidth="1"/>
    <col min="6914" max="6914" width="4.36328125" style="2" customWidth="1"/>
    <col min="6915" max="6915" width="4.453125" style="2" customWidth="1"/>
    <col min="6916" max="6916" width="4.1796875" style="2" customWidth="1"/>
    <col min="6917" max="6917" width="4.6328125" style="2" customWidth="1"/>
    <col min="6918" max="6918" width="6.1796875" style="2" customWidth="1"/>
    <col min="6919" max="6919" width="4.36328125" style="2" customWidth="1"/>
    <col min="6920" max="6920" width="19.08984375" style="2" customWidth="1"/>
    <col min="6921" max="7151" width="9" style="2"/>
    <col min="7152" max="7152" width="4.08984375" style="2" customWidth="1"/>
    <col min="7153" max="7153" width="7.90625" style="2" customWidth="1"/>
    <col min="7154" max="7154" width="15.453125" style="2" customWidth="1"/>
    <col min="7155" max="7155" width="13.81640625" style="2" customWidth="1"/>
    <col min="7156" max="7156" width="11.36328125" style="2" customWidth="1"/>
    <col min="7157" max="7157" width="9.81640625" style="2" customWidth="1"/>
    <col min="7158" max="7158" width="10.1796875" style="2" customWidth="1"/>
    <col min="7159" max="7159" width="9.6328125" style="2" customWidth="1"/>
    <col min="7160" max="7160" width="9.90625" style="2" customWidth="1"/>
    <col min="7161" max="7161" width="5.81640625" style="2" customWidth="1"/>
    <col min="7162" max="7162" width="5.90625" style="2" customWidth="1"/>
    <col min="7163" max="7163" width="12.81640625" style="2" customWidth="1"/>
    <col min="7164" max="7164" width="4.1796875" style="2" customWidth="1"/>
    <col min="7165" max="7165" width="4.08984375" style="2" customWidth="1"/>
    <col min="7166" max="7166" width="4.90625" style="2" customWidth="1"/>
    <col min="7167" max="7167" width="5.36328125" style="2" customWidth="1"/>
    <col min="7168" max="7168" width="5.08984375" style="2" customWidth="1"/>
    <col min="7169" max="7169" width="4.1796875" style="2" customWidth="1"/>
    <col min="7170" max="7170" width="4.36328125" style="2" customWidth="1"/>
    <col min="7171" max="7171" width="4.453125" style="2" customWidth="1"/>
    <col min="7172" max="7172" width="4.1796875" style="2" customWidth="1"/>
    <col min="7173" max="7173" width="4.6328125" style="2" customWidth="1"/>
    <col min="7174" max="7174" width="6.1796875" style="2" customWidth="1"/>
    <col min="7175" max="7175" width="4.36328125" style="2" customWidth="1"/>
    <col min="7176" max="7176" width="19.08984375" style="2" customWidth="1"/>
    <col min="7177" max="7407" width="9" style="2"/>
    <col min="7408" max="7408" width="4.08984375" style="2" customWidth="1"/>
    <col min="7409" max="7409" width="7.90625" style="2" customWidth="1"/>
    <col min="7410" max="7410" width="15.453125" style="2" customWidth="1"/>
    <col min="7411" max="7411" width="13.81640625" style="2" customWidth="1"/>
    <col min="7412" max="7412" width="11.36328125" style="2" customWidth="1"/>
    <col min="7413" max="7413" width="9.81640625" style="2" customWidth="1"/>
    <col min="7414" max="7414" width="10.1796875" style="2" customWidth="1"/>
    <col min="7415" max="7415" width="9.6328125" style="2" customWidth="1"/>
    <col min="7416" max="7416" width="9.90625" style="2" customWidth="1"/>
    <col min="7417" max="7417" width="5.81640625" style="2" customWidth="1"/>
    <col min="7418" max="7418" width="5.90625" style="2" customWidth="1"/>
    <col min="7419" max="7419" width="12.81640625" style="2" customWidth="1"/>
    <col min="7420" max="7420" width="4.1796875" style="2" customWidth="1"/>
    <col min="7421" max="7421" width="4.08984375" style="2" customWidth="1"/>
    <col min="7422" max="7422" width="4.90625" style="2" customWidth="1"/>
    <col min="7423" max="7423" width="5.36328125" style="2" customWidth="1"/>
    <col min="7424" max="7424" width="5.08984375" style="2" customWidth="1"/>
    <col min="7425" max="7425" width="4.1796875" style="2" customWidth="1"/>
    <col min="7426" max="7426" width="4.36328125" style="2" customWidth="1"/>
    <col min="7427" max="7427" width="4.453125" style="2" customWidth="1"/>
    <col min="7428" max="7428" width="4.1796875" style="2" customWidth="1"/>
    <col min="7429" max="7429" width="4.6328125" style="2" customWidth="1"/>
    <col min="7430" max="7430" width="6.1796875" style="2" customWidth="1"/>
    <col min="7431" max="7431" width="4.36328125" style="2" customWidth="1"/>
    <col min="7432" max="7432" width="19.08984375" style="2" customWidth="1"/>
    <col min="7433" max="7663" width="9" style="2"/>
    <col min="7664" max="7664" width="4.08984375" style="2" customWidth="1"/>
    <col min="7665" max="7665" width="7.90625" style="2" customWidth="1"/>
    <col min="7666" max="7666" width="15.453125" style="2" customWidth="1"/>
    <col min="7667" max="7667" width="13.81640625" style="2" customWidth="1"/>
    <col min="7668" max="7668" width="11.36328125" style="2" customWidth="1"/>
    <col min="7669" max="7669" width="9.81640625" style="2" customWidth="1"/>
    <col min="7670" max="7670" width="10.1796875" style="2" customWidth="1"/>
    <col min="7671" max="7671" width="9.6328125" style="2" customWidth="1"/>
    <col min="7672" max="7672" width="9.90625" style="2" customWidth="1"/>
    <col min="7673" max="7673" width="5.81640625" style="2" customWidth="1"/>
    <col min="7674" max="7674" width="5.90625" style="2" customWidth="1"/>
    <col min="7675" max="7675" width="12.81640625" style="2" customWidth="1"/>
    <col min="7676" max="7676" width="4.1796875" style="2" customWidth="1"/>
    <col min="7677" max="7677" width="4.08984375" style="2" customWidth="1"/>
    <col min="7678" max="7678" width="4.90625" style="2" customWidth="1"/>
    <col min="7679" max="7679" width="5.36328125" style="2" customWidth="1"/>
    <col min="7680" max="7680" width="5.08984375" style="2" customWidth="1"/>
    <col min="7681" max="7681" width="4.1796875" style="2" customWidth="1"/>
    <col min="7682" max="7682" width="4.36328125" style="2" customWidth="1"/>
    <col min="7683" max="7683" width="4.453125" style="2" customWidth="1"/>
    <col min="7684" max="7684" width="4.1796875" style="2" customWidth="1"/>
    <col min="7685" max="7685" width="4.6328125" style="2" customWidth="1"/>
    <col min="7686" max="7686" width="6.1796875" style="2" customWidth="1"/>
    <col min="7687" max="7687" width="4.36328125" style="2" customWidth="1"/>
    <col min="7688" max="7688" width="19.08984375" style="2" customWidth="1"/>
    <col min="7689" max="7919" width="9" style="2"/>
    <col min="7920" max="7920" width="4.08984375" style="2" customWidth="1"/>
    <col min="7921" max="7921" width="7.90625" style="2" customWidth="1"/>
    <col min="7922" max="7922" width="15.453125" style="2" customWidth="1"/>
    <col min="7923" max="7923" width="13.81640625" style="2" customWidth="1"/>
    <col min="7924" max="7924" width="11.36328125" style="2" customWidth="1"/>
    <col min="7925" max="7925" width="9.81640625" style="2" customWidth="1"/>
    <col min="7926" max="7926" width="10.1796875" style="2" customWidth="1"/>
    <col min="7927" max="7927" width="9.6328125" style="2" customWidth="1"/>
    <col min="7928" max="7928" width="9.90625" style="2" customWidth="1"/>
    <col min="7929" max="7929" width="5.81640625" style="2" customWidth="1"/>
    <col min="7930" max="7930" width="5.90625" style="2" customWidth="1"/>
    <col min="7931" max="7931" width="12.81640625" style="2" customWidth="1"/>
    <col min="7932" max="7932" width="4.1796875" style="2" customWidth="1"/>
    <col min="7933" max="7933" width="4.08984375" style="2" customWidth="1"/>
    <col min="7934" max="7934" width="4.90625" style="2" customWidth="1"/>
    <col min="7935" max="7935" width="5.36328125" style="2" customWidth="1"/>
    <col min="7936" max="7936" width="5.08984375" style="2" customWidth="1"/>
    <col min="7937" max="7937" width="4.1796875" style="2" customWidth="1"/>
    <col min="7938" max="7938" width="4.36328125" style="2" customWidth="1"/>
    <col min="7939" max="7939" width="4.453125" style="2" customWidth="1"/>
    <col min="7940" max="7940" width="4.1796875" style="2" customWidth="1"/>
    <col min="7941" max="7941" width="4.6328125" style="2" customWidth="1"/>
    <col min="7942" max="7942" width="6.1796875" style="2" customWidth="1"/>
    <col min="7943" max="7943" width="4.36328125" style="2" customWidth="1"/>
    <col min="7944" max="7944" width="19.08984375" style="2" customWidth="1"/>
    <col min="7945" max="8175" width="9" style="2"/>
    <col min="8176" max="8176" width="4.08984375" style="2" customWidth="1"/>
    <col min="8177" max="8177" width="7.90625" style="2" customWidth="1"/>
    <col min="8178" max="8178" width="15.453125" style="2" customWidth="1"/>
    <col min="8179" max="8179" width="13.81640625" style="2" customWidth="1"/>
    <col min="8180" max="8180" width="11.36328125" style="2" customWidth="1"/>
    <col min="8181" max="8181" width="9.81640625" style="2" customWidth="1"/>
    <col min="8182" max="8182" width="10.1796875" style="2" customWidth="1"/>
    <col min="8183" max="8183" width="9.6328125" style="2" customWidth="1"/>
    <col min="8184" max="8184" width="9.90625" style="2" customWidth="1"/>
    <col min="8185" max="8185" width="5.81640625" style="2" customWidth="1"/>
    <col min="8186" max="8186" width="5.90625" style="2" customWidth="1"/>
    <col min="8187" max="8187" width="12.81640625" style="2" customWidth="1"/>
    <col min="8188" max="8188" width="4.1796875" style="2" customWidth="1"/>
    <col min="8189" max="8189" width="4.08984375" style="2" customWidth="1"/>
    <col min="8190" max="8190" width="4.90625" style="2" customWidth="1"/>
    <col min="8191" max="8191" width="5.36328125" style="2" customWidth="1"/>
    <col min="8192" max="8192" width="5.08984375" style="2" customWidth="1"/>
    <col min="8193" max="8193" width="4.1796875" style="2" customWidth="1"/>
    <col min="8194" max="8194" width="4.36328125" style="2" customWidth="1"/>
    <col min="8195" max="8195" width="4.453125" style="2" customWidth="1"/>
    <col min="8196" max="8196" width="4.1796875" style="2" customWidth="1"/>
    <col min="8197" max="8197" width="4.6328125" style="2" customWidth="1"/>
    <col min="8198" max="8198" width="6.1796875" style="2" customWidth="1"/>
    <col min="8199" max="8199" width="4.36328125" style="2" customWidth="1"/>
    <col min="8200" max="8200" width="19.08984375" style="2" customWidth="1"/>
    <col min="8201" max="8431" width="9" style="2"/>
    <col min="8432" max="8432" width="4.08984375" style="2" customWidth="1"/>
    <col min="8433" max="8433" width="7.90625" style="2" customWidth="1"/>
    <col min="8434" max="8434" width="15.453125" style="2" customWidth="1"/>
    <col min="8435" max="8435" width="13.81640625" style="2" customWidth="1"/>
    <col min="8436" max="8436" width="11.36328125" style="2" customWidth="1"/>
    <col min="8437" max="8437" width="9.81640625" style="2" customWidth="1"/>
    <col min="8438" max="8438" width="10.1796875" style="2" customWidth="1"/>
    <col min="8439" max="8439" width="9.6328125" style="2" customWidth="1"/>
    <col min="8440" max="8440" width="9.90625" style="2" customWidth="1"/>
    <col min="8441" max="8441" width="5.81640625" style="2" customWidth="1"/>
    <col min="8442" max="8442" width="5.90625" style="2" customWidth="1"/>
    <col min="8443" max="8443" width="12.81640625" style="2" customWidth="1"/>
    <col min="8444" max="8444" width="4.1796875" style="2" customWidth="1"/>
    <col min="8445" max="8445" width="4.08984375" style="2" customWidth="1"/>
    <col min="8446" max="8446" width="4.90625" style="2" customWidth="1"/>
    <col min="8447" max="8447" width="5.36328125" style="2" customWidth="1"/>
    <col min="8448" max="8448" width="5.08984375" style="2" customWidth="1"/>
    <col min="8449" max="8449" width="4.1796875" style="2" customWidth="1"/>
    <col min="8450" max="8450" width="4.36328125" style="2" customWidth="1"/>
    <col min="8451" max="8451" width="4.453125" style="2" customWidth="1"/>
    <col min="8452" max="8452" width="4.1796875" style="2" customWidth="1"/>
    <col min="8453" max="8453" width="4.6328125" style="2" customWidth="1"/>
    <col min="8454" max="8454" width="6.1796875" style="2" customWidth="1"/>
    <col min="8455" max="8455" width="4.36328125" style="2" customWidth="1"/>
    <col min="8456" max="8456" width="19.08984375" style="2" customWidth="1"/>
    <col min="8457" max="8687" width="9" style="2"/>
    <col min="8688" max="8688" width="4.08984375" style="2" customWidth="1"/>
    <col min="8689" max="8689" width="7.90625" style="2" customWidth="1"/>
    <col min="8690" max="8690" width="15.453125" style="2" customWidth="1"/>
    <col min="8691" max="8691" width="13.81640625" style="2" customWidth="1"/>
    <col min="8692" max="8692" width="11.36328125" style="2" customWidth="1"/>
    <col min="8693" max="8693" width="9.81640625" style="2" customWidth="1"/>
    <col min="8694" max="8694" width="10.1796875" style="2" customWidth="1"/>
    <col min="8695" max="8695" width="9.6328125" style="2" customWidth="1"/>
    <col min="8696" max="8696" width="9.90625" style="2" customWidth="1"/>
    <col min="8697" max="8697" width="5.81640625" style="2" customWidth="1"/>
    <col min="8698" max="8698" width="5.90625" style="2" customWidth="1"/>
    <col min="8699" max="8699" width="12.81640625" style="2" customWidth="1"/>
    <col min="8700" max="8700" width="4.1796875" style="2" customWidth="1"/>
    <col min="8701" max="8701" width="4.08984375" style="2" customWidth="1"/>
    <col min="8702" max="8702" width="4.90625" style="2" customWidth="1"/>
    <col min="8703" max="8703" width="5.36328125" style="2" customWidth="1"/>
    <col min="8704" max="8704" width="5.08984375" style="2" customWidth="1"/>
    <col min="8705" max="8705" width="4.1796875" style="2" customWidth="1"/>
    <col min="8706" max="8706" width="4.36328125" style="2" customWidth="1"/>
    <col min="8707" max="8707" width="4.453125" style="2" customWidth="1"/>
    <col min="8708" max="8708" width="4.1796875" style="2" customWidth="1"/>
    <col min="8709" max="8709" width="4.6328125" style="2" customWidth="1"/>
    <col min="8710" max="8710" width="6.1796875" style="2" customWidth="1"/>
    <col min="8711" max="8711" width="4.36328125" style="2" customWidth="1"/>
    <col min="8712" max="8712" width="19.08984375" style="2" customWidth="1"/>
    <col min="8713" max="8943" width="9" style="2"/>
    <col min="8944" max="8944" width="4.08984375" style="2" customWidth="1"/>
    <col min="8945" max="8945" width="7.90625" style="2" customWidth="1"/>
    <col min="8946" max="8946" width="15.453125" style="2" customWidth="1"/>
    <col min="8947" max="8947" width="13.81640625" style="2" customWidth="1"/>
    <col min="8948" max="8948" width="11.36328125" style="2" customWidth="1"/>
    <col min="8949" max="8949" width="9.81640625" style="2" customWidth="1"/>
    <col min="8950" max="8950" width="10.1796875" style="2" customWidth="1"/>
    <col min="8951" max="8951" width="9.6328125" style="2" customWidth="1"/>
    <col min="8952" max="8952" width="9.90625" style="2" customWidth="1"/>
    <col min="8953" max="8953" width="5.81640625" style="2" customWidth="1"/>
    <col min="8954" max="8954" width="5.90625" style="2" customWidth="1"/>
    <col min="8955" max="8955" width="12.81640625" style="2" customWidth="1"/>
    <col min="8956" max="8956" width="4.1796875" style="2" customWidth="1"/>
    <col min="8957" max="8957" width="4.08984375" style="2" customWidth="1"/>
    <col min="8958" max="8958" width="4.90625" style="2" customWidth="1"/>
    <col min="8959" max="8959" width="5.36328125" style="2" customWidth="1"/>
    <col min="8960" max="8960" width="5.08984375" style="2" customWidth="1"/>
    <col min="8961" max="8961" width="4.1796875" style="2" customWidth="1"/>
    <col min="8962" max="8962" width="4.36328125" style="2" customWidth="1"/>
    <col min="8963" max="8963" width="4.453125" style="2" customWidth="1"/>
    <col min="8964" max="8964" width="4.1796875" style="2" customWidth="1"/>
    <col min="8965" max="8965" width="4.6328125" style="2" customWidth="1"/>
    <col min="8966" max="8966" width="6.1796875" style="2" customWidth="1"/>
    <col min="8967" max="8967" width="4.36328125" style="2" customWidth="1"/>
    <col min="8968" max="8968" width="19.08984375" style="2" customWidth="1"/>
    <col min="8969" max="9199" width="9" style="2"/>
    <col min="9200" max="9200" width="4.08984375" style="2" customWidth="1"/>
    <col min="9201" max="9201" width="7.90625" style="2" customWidth="1"/>
    <col min="9202" max="9202" width="15.453125" style="2" customWidth="1"/>
    <col min="9203" max="9203" width="13.81640625" style="2" customWidth="1"/>
    <col min="9204" max="9204" width="11.36328125" style="2" customWidth="1"/>
    <col min="9205" max="9205" width="9.81640625" style="2" customWidth="1"/>
    <col min="9206" max="9206" width="10.1796875" style="2" customWidth="1"/>
    <col min="9207" max="9207" width="9.6328125" style="2" customWidth="1"/>
    <col min="9208" max="9208" width="9.90625" style="2" customWidth="1"/>
    <col min="9209" max="9209" width="5.81640625" style="2" customWidth="1"/>
    <col min="9210" max="9210" width="5.90625" style="2" customWidth="1"/>
    <col min="9211" max="9211" width="12.81640625" style="2" customWidth="1"/>
    <col min="9212" max="9212" width="4.1796875" style="2" customWidth="1"/>
    <col min="9213" max="9213" width="4.08984375" style="2" customWidth="1"/>
    <col min="9214" max="9214" width="4.90625" style="2" customWidth="1"/>
    <col min="9215" max="9215" width="5.36328125" style="2" customWidth="1"/>
    <col min="9216" max="9216" width="5.08984375" style="2" customWidth="1"/>
    <col min="9217" max="9217" width="4.1796875" style="2" customWidth="1"/>
    <col min="9218" max="9218" width="4.36328125" style="2" customWidth="1"/>
    <col min="9219" max="9219" width="4.453125" style="2" customWidth="1"/>
    <col min="9220" max="9220" width="4.1796875" style="2" customWidth="1"/>
    <col min="9221" max="9221" width="4.6328125" style="2" customWidth="1"/>
    <col min="9222" max="9222" width="6.1796875" style="2" customWidth="1"/>
    <col min="9223" max="9223" width="4.36328125" style="2" customWidth="1"/>
    <col min="9224" max="9224" width="19.08984375" style="2" customWidth="1"/>
    <col min="9225" max="9455" width="9" style="2"/>
    <col min="9456" max="9456" width="4.08984375" style="2" customWidth="1"/>
    <col min="9457" max="9457" width="7.90625" style="2" customWidth="1"/>
    <col min="9458" max="9458" width="15.453125" style="2" customWidth="1"/>
    <col min="9459" max="9459" width="13.81640625" style="2" customWidth="1"/>
    <col min="9460" max="9460" width="11.36328125" style="2" customWidth="1"/>
    <col min="9461" max="9461" width="9.81640625" style="2" customWidth="1"/>
    <col min="9462" max="9462" width="10.1796875" style="2" customWidth="1"/>
    <col min="9463" max="9463" width="9.6328125" style="2" customWidth="1"/>
    <col min="9464" max="9464" width="9.90625" style="2" customWidth="1"/>
    <col min="9465" max="9465" width="5.81640625" style="2" customWidth="1"/>
    <col min="9466" max="9466" width="5.90625" style="2" customWidth="1"/>
    <col min="9467" max="9467" width="12.81640625" style="2" customWidth="1"/>
    <col min="9468" max="9468" width="4.1796875" style="2" customWidth="1"/>
    <col min="9469" max="9469" width="4.08984375" style="2" customWidth="1"/>
    <col min="9470" max="9470" width="4.90625" style="2" customWidth="1"/>
    <col min="9471" max="9471" width="5.36328125" style="2" customWidth="1"/>
    <col min="9472" max="9472" width="5.08984375" style="2" customWidth="1"/>
    <col min="9473" max="9473" width="4.1796875" style="2" customWidth="1"/>
    <col min="9474" max="9474" width="4.36328125" style="2" customWidth="1"/>
    <col min="9475" max="9475" width="4.453125" style="2" customWidth="1"/>
    <col min="9476" max="9476" width="4.1796875" style="2" customWidth="1"/>
    <col min="9477" max="9477" width="4.6328125" style="2" customWidth="1"/>
    <col min="9478" max="9478" width="6.1796875" style="2" customWidth="1"/>
    <col min="9479" max="9479" width="4.36328125" style="2" customWidth="1"/>
    <col min="9480" max="9480" width="19.08984375" style="2" customWidth="1"/>
    <col min="9481" max="9711" width="9" style="2"/>
    <col min="9712" max="9712" width="4.08984375" style="2" customWidth="1"/>
    <col min="9713" max="9713" width="7.90625" style="2" customWidth="1"/>
    <col min="9714" max="9714" width="15.453125" style="2" customWidth="1"/>
    <col min="9715" max="9715" width="13.81640625" style="2" customWidth="1"/>
    <col min="9716" max="9716" width="11.36328125" style="2" customWidth="1"/>
    <col min="9717" max="9717" width="9.81640625" style="2" customWidth="1"/>
    <col min="9718" max="9718" width="10.1796875" style="2" customWidth="1"/>
    <col min="9719" max="9719" width="9.6328125" style="2" customWidth="1"/>
    <col min="9720" max="9720" width="9.90625" style="2" customWidth="1"/>
    <col min="9721" max="9721" width="5.81640625" style="2" customWidth="1"/>
    <col min="9722" max="9722" width="5.90625" style="2" customWidth="1"/>
    <col min="9723" max="9723" width="12.81640625" style="2" customWidth="1"/>
    <col min="9724" max="9724" width="4.1796875" style="2" customWidth="1"/>
    <col min="9725" max="9725" width="4.08984375" style="2" customWidth="1"/>
    <col min="9726" max="9726" width="4.90625" style="2" customWidth="1"/>
    <col min="9727" max="9727" width="5.36328125" style="2" customWidth="1"/>
    <col min="9728" max="9728" width="5.08984375" style="2" customWidth="1"/>
    <col min="9729" max="9729" width="4.1796875" style="2" customWidth="1"/>
    <col min="9730" max="9730" width="4.36328125" style="2" customWidth="1"/>
    <col min="9731" max="9731" width="4.453125" style="2" customWidth="1"/>
    <col min="9732" max="9732" width="4.1796875" style="2" customWidth="1"/>
    <col min="9733" max="9733" width="4.6328125" style="2" customWidth="1"/>
    <col min="9734" max="9734" width="6.1796875" style="2" customWidth="1"/>
    <col min="9735" max="9735" width="4.36328125" style="2" customWidth="1"/>
    <col min="9736" max="9736" width="19.08984375" style="2" customWidth="1"/>
    <col min="9737" max="9967" width="9" style="2"/>
    <col min="9968" max="9968" width="4.08984375" style="2" customWidth="1"/>
    <col min="9969" max="9969" width="7.90625" style="2" customWidth="1"/>
    <col min="9970" max="9970" width="15.453125" style="2" customWidth="1"/>
    <col min="9971" max="9971" width="13.81640625" style="2" customWidth="1"/>
    <col min="9972" max="9972" width="11.36328125" style="2" customWidth="1"/>
    <col min="9973" max="9973" width="9.81640625" style="2" customWidth="1"/>
    <col min="9974" max="9974" width="10.1796875" style="2" customWidth="1"/>
    <col min="9975" max="9975" width="9.6328125" style="2" customWidth="1"/>
    <col min="9976" max="9976" width="9.90625" style="2" customWidth="1"/>
    <col min="9977" max="9977" width="5.81640625" style="2" customWidth="1"/>
    <col min="9978" max="9978" width="5.90625" style="2" customWidth="1"/>
    <col min="9979" max="9979" width="12.81640625" style="2" customWidth="1"/>
    <col min="9980" max="9980" width="4.1796875" style="2" customWidth="1"/>
    <col min="9981" max="9981" width="4.08984375" style="2" customWidth="1"/>
    <col min="9982" max="9982" width="4.90625" style="2" customWidth="1"/>
    <col min="9983" max="9983" width="5.36328125" style="2" customWidth="1"/>
    <col min="9984" max="9984" width="5.08984375" style="2" customWidth="1"/>
    <col min="9985" max="9985" width="4.1796875" style="2" customWidth="1"/>
    <col min="9986" max="9986" width="4.36328125" style="2" customWidth="1"/>
    <col min="9987" max="9987" width="4.453125" style="2" customWidth="1"/>
    <col min="9988" max="9988" width="4.1796875" style="2" customWidth="1"/>
    <col min="9989" max="9989" width="4.6328125" style="2" customWidth="1"/>
    <col min="9990" max="9990" width="6.1796875" style="2" customWidth="1"/>
    <col min="9991" max="9991" width="4.36328125" style="2" customWidth="1"/>
    <col min="9992" max="9992" width="19.08984375" style="2" customWidth="1"/>
    <col min="9993" max="10223" width="9" style="2"/>
    <col min="10224" max="10224" width="4.08984375" style="2" customWidth="1"/>
    <col min="10225" max="10225" width="7.90625" style="2" customWidth="1"/>
    <col min="10226" max="10226" width="15.453125" style="2" customWidth="1"/>
    <col min="10227" max="10227" width="13.81640625" style="2" customWidth="1"/>
    <col min="10228" max="10228" width="11.36328125" style="2" customWidth="1"/>
    <col min="10229" max="10229" width="9.81640625" style="2" customWidth="1"/>
    <col min="10230" max="10230" width="10.1796875" style="2" customWidth="1"/>
    <col min="10231" max="10231" width="9.6328125" style="2" customWidth="1"/>
    <col min="10232" max="10232" width="9.90625" style="2" customWidth="1"/>
    <col min="10233" max="10233" width="5.81640625" style="2" customWidth="1"/>
    <col min="10234" max="10234" width="5.90625" style="2" customWidth="1"/>
    <col min="10235" max="10235" width="12.81640625" style="2" customWidth="1"/>
    <col min="10236" max="10236" width="4.1796875" style="2" customWidth="1"/>
    <col min="10237" max="10237" width="4.08984375" style="2" customWidth="1"/>
    <col min="10238" max="10238" width="4.90625" style="2" customWidth="1"/>
    <col min="10239" max="10239" width="5.36328125" style="2" customWidth="1"/>
    <col min="10240" max="10240" width="5.08984375" style="2" customWidth="1"/>
    <col min="10241" max="10241" width="4.1796875" style="2" customWidth="1"/>
    <col min="10242" max="10242" width="4.36328125" style="2" customWidth="1"/>
    <col min="10243" max="10243" width="4.453125" style="2" customWidth="1"/>
    <col min="10244" max="10244" width="4.1796875" style="2" customWidth="1"/>
    <col min="10245" max="10245" width="4.6328125" style="2" customWidth="1"/>
    <col min="10246" max="10246" width="6.1796875" style="2" customWidth="1"/>
    <col min="10247" max="10247" width="4.36328125" style="2" customWidth="1"/>
    <col min="10248" max="10248" width="19.08984375" style="2" customWidth="1"/>
    <col min="10249" max="10479" width="9" style="2"/>
    <col min="10480" max="10480" width="4.08984375" style="2" customWidth="1"/>
    <col min="10481" max="10481" width="7.90625" style="2" customWidth="1"/>
    <col min="10482" max="10482" width="15.453125" style="2" customWidth="1"/>
    <col min="10483" max="10483" width="13.81640625" style="2" customWidth="1"/>
    <col min="10484" max="10484" width="11.36328125" style="2" customWidth="1"/>
    <col min="10485" max="10485" width="9.81640625" style="2" customWidth="1"/>
    <col min="10486" max="10486" width="10.1796875" style="2" customWidth="1"/>
    <col min="10487" max="10487" width="9.6328125" style="2" customWidth="1"/>
    <col min="10488" max="10488" width="9.90625" style="2" customWidth="1"/>
    <col min="10489" max="10489" width="5.81640625" style="2" customWidth="1"/>
    <col min="10490" max="10490" width="5.90625" style="2" customWidth="1"/>
    <col min="10491" max="10491" width="12.81640625" style="2" customWidth="1"/>
    <col min="10492" max="10492" width="4.1796875" style="2" customWidth="1"/>
    <col min="10493" max="10493" width="4.08984375" style="2" customWidth="1"/>
    <col min="10494" max="10494" width="4.90625" style="2" customWidth="1"/>
    <col min="10495" max="10495" width="5.36328125" style="2" customWidth="1"/>
    <col min="10496" max="10496" width="5.08984375" style="2" customWidth="1"/>
    <col min="10497" max="10497" width="4.1796875" style="2" customWidth="1"/>
    <col min="10498" max="10498" width="4.36328125" style="2" customWidth="1"/>
    <col min="10499" max="10499" width="4.453125" style="2" customWidth="1"/>
    <col min="10500" max="10500" width="4.1796875" style="2" customWidth="1"/>
    <col min="10501" max="10501" width="4.6328125" style="2" customWidth="1"/>
    <col min="10502" max="10502" width="6.1796875" style="2" customWidth="1"/>
    <col min="10503" max="10503" width="4.36328125" style="2" customWidth="1"/>
    <col min="10504" max="10504" width="19.08984375" style="2" customWidth="1"/>
    <col min="10505" max="10735" width="9" style="2"/>
    <col min="10736" max="10736" width="4.08984375" style="2" customWidth="1"/>
    <col min="10737" max="10737" width="7.90625" style="2" customWidth="1"/>
    <col min="10738" max="10738" width="15.453125" style="2" customWidth="1"/>
    <col min="10739" max="10739" width="13.81640625" style="2" customWidth="1"/>
    <col min="10740" max="10740" width="11.36328125" style="2" customWidth="1"/>
    <col min="10741" max="10741" width="9.81640625" style="2" customWidth="1"/>
    <col min="10742" max="10742" width="10.1796875" style="2" customWidth="1"/>
    <col min="10743" max="10743" width="9.6328125" style="2" customWidth="1"/>
    <col min="10744" max="10744" width="9.90625" style="2" customWidth="1"/>
    <col min="10745" max="10745" width="5.81640625" style="2" customWidth="1"/>
    <col min="10746" max="10746" width="5.90625" style="2" customWidth="1"/>
    <col min="10747" max="10747" width="12.81640625" style="2" customWidth="1"/>
    <col min="10748" max="10748" width="4.1796875" style="2" customWidth="1"/>
    <col min="10749" max="10749" width="4.08984375" style="2" customWidth="1"/>
    <col min="10750" max="10750" width="4.90625" style="2" customWidth="1"/>
    <col min="10751" max="10751" width="5.36328125" style="2" customWidth="1"/>
    <col min="10752" max="10752" width="5.08984375" style="2" customWidth="1"/>
    <col min="10753" max="10753" width="4.1796875" style="2" customWidth="1"/>
    <col min="10754" max="10754" width="4.36328125" style="2" customWidth="1"/>
    <col min="10755" max="10755" width="4.453125" style="2" customWidth="1"/>
    <col min="10756" max="10756" width="4.1796875" style="2" customWidth="1"/>
    <col min="10757" max="10757" width="4.6328125" style="2" customWidth="1"/>
    <col min="10758" max="10758" width="6.1796875" style="2" customWidth="1"/>
    <col min="10759" max="10759" width="4.36328125" style="2" customWidth="1"/>
    <col min="10760" max="10760" width="19.08984375" style="2" customWidth="1"/>
    <col min="10761" max="10991" width="9" style="2"/>
    <col min="10992" max="10992" width="4.08984375" style="2" customWidth="1"/>
    <col min="10993" max="10993" width="7.90625" style="2" customWidth="1"/>
    <col min="10994" max="10994" width="15.453125" style="2" customWidth="1"/>
    <col min="10995" max="10995" width="13.81640625" style="2" customWidth="1"/>
    <col min="10996" max="10996" width="11.36328125" style="2" customWidth="1"/>
    <col min="10997" max="10997" width="9.81640625" style="2" customWidth="1"/>
    <col min="10998" max="10998" width="10.1796875" style="2" customWidth="1"/>
    <col min="10999" max="10999" width="9.6328125" style="2" customWidth="1"/>
    <col min="11000" max="11000" width="9.90625" style="2" customWidth="1"/>
    <col min="11001" max="11001" width="5.81640625" style="2" customWidth="1"/>
    <col min="11002" max="11002" width="5.90625" style="2" customWidth="1"/>
    <col min="11003" max="11003" width="12.81640625" style="2" customWidth="1"/>
    <col min="11004" max="11004" width="4.1796875" style="2" customWidth="1"/>
    <col min="11005" max="11005" width="4.08984375" style="2" customWidth="1"/>
    <col min="11006" max="11006" width="4.90625" style="2" customWidth="1"/>
    <col min="11007" max="11007" width="5.36328125" style="2" customWidth="1"/>
    <col min="11008" max="11008" width="5.08984375" style="2" customWidth="1"/>
    <col min="11009" max="11009" width="4.1796875" style="2" customWidth="1"/>
    <col min="11010" max="11010" width="4.36328125" style="2" customWidth="1"/>
    <col min="11011" max="11011" width="4.453125" style="2" customWidth="1"/>
    <col min="11012" max="11012" width="4.1796875" style="2" customWidth="1"/>
    <col min="11013" max="11013" width="4.6328125" style="2" customWidth="1"/>
    <col min="11014" max="11014" width="6.1796875" style="2" customWidth="1"/>
    <col min="11015" max="11015" width="4.36328125" style="2" customWidth="1"/>
    <col min="11016" max="11016" width="19.08984375" style="2" customWidth="1"/>
    <col min="11017" max="11247" width="9" style="2"/>
    <col min="11248" max="11248" width="4.08984375" style="2" customWidth="1"/>
    <col min="11249" max="11249" width="7.90625" style="2" customWidth="1"/>
    <col min="11250" max="11250" width="15.453125" style="2" customWidth="1"/>
    <col min="11251" max="11251" width="13.81640625" style="2" customWidth="1"/>
    <col min="11252" max="11252" width="11.36328125" style="2" customWidth="1"/>
    <col min="11253" max="11253" width="9.81640625" style="2" customWidth="1"/>
    <col min="11254" max="11254" width="10.1796875" style="2" customWidth="1"/>
    <col min="11255" max="11255" width="9.6328125" style="2" customWidth="1"/>
    <col min="11256" max="11256" width="9.90625" style="2" customWidth="1"/>
    <col min="11257" max="11257" width="5.81640625" style="2" customWidth="1"/>
    <col min="11258" max="11258" width="5.90625" style="2" customWidth="1"/>
    <col min="11259" max="11259" width="12.81640625" style="2" customWidth="1"/>
    <col min="11260" max="11260" width="4.1796875" style="2" customWidth="1"/>
    <col min="11261" max="11261" width="4.08984375" style="2" customWidth="1"/>
    <col min="11262" max="11262" width="4.90625" style="2" customWidth="1"/>
    <col min="11263" max="11263" width="5.36328125" style="2" customWidth="1"/>
    <col min="11264" max="11264" width="5.08984375" style="2" customWidth="1"/>
    <col min="11265" max="11265" width="4.1796875" style="2" customWidth="1"/>
    <col min="11266" max="11266" width="4.36328125" style="2" customWidth="1"/>
    <col min="11267" max="11267" width="4.453125" style="2" customWidth="1"/>
    <col min="11268" max="11268" width="4.1796875" style="2" customWidth="1"/>
    <col min="11269" max="11269" width="4.6328125" style="2" customWidth="1"/>
    <col min="11270" max="11270" width="6.1796875" style="2" customWidth="1"/>
    <col min="11271" max="11271" width="4.36328125" style="2" customWidth="1"/>
    <col min="11272" max="11272" width="19.08984375" style="2" customWidth="1"/>
    <col min="11273" max="11503" width="9" style="2"/>
    <col min="11504" max="11504" width="4.08984375" style="2" customWidth="1"/>
    <col min="11505" max="11505" width="7.90625" style="2" customWidth="1"/>
    <col min="11506" max="11506" width="15.453125" style="2" customWidth="1"/>
    <col min="11507" max="11507" width="13.81640625" style="2" customWidth="1"/>
    <col min="11508" max="11508" width="11.36328125" style="2" customWidth="1"/>
    <col min="11509" max="11509" width="9.81640625" style="2" customWidth="1"/>
    <col min="11510" max="11510" width="10.1796875" style="2" customWidth="1"/>
    <col min="11511" max="11511" width="9.6328125" style="2" customWidth="1"/>
    <col min="11512" max="11512" width="9.90625" style="2" customWidth="1"/>
    <col min="11513" max="11513" width="5.81640625" style="2" customWidth="1"/>
    <col min="11514" max="11514" width="5.90625" style="2" customWidth="1"/>
    <col min="11515" max="11515" width="12.81640625" style="2" customWidth="1"/>
    <col min="11516" max="11516" width="4.1796875" style="2" customWidth="1"/>
    <col min="11517" max="11517" width="4.08984375" style="2" customWidth="1"/>
    <col min="11518" max="11518" width="4.90625" style="2" customWidth="1"/>
    <col min="11519" max="11519" width="5.36328125" style="2" customWidth="1"/>
    <col min="11520" max="11520" width="5.08984375" style="2" customWidth="1"/>
    <col min="11521" max="11521" width="4.1796875" style="2" customWidth="1"/>
    <col min="11522" max="11522" width="4.36328125" style="2" customWidth="1"/>
    <col min="11523" max="11523" width="4.453125" style="2" customWidth="1"/>
    <col min="11524" max="11524" width="4.1796875" style="2" customWidth="1"/>
    <col min="11525" max="11525" width="4.6328125" style="2" customWidth="1"/>
    <col min="11526" max="11526" width="6.1796875" style="2" customWidth="1"/>
    <col min="11527" max="11527" width="4.36328125" style="2" customWidth="1"/>
    <col min="11528" max="11528" width="19.08984375" style="2" customWidth="1"/>
    <col min="11529" max="11759" width="9" style="2"/>
    <col min="11760" max="11760" width="4.08984375" style="2" customWidth="1"/>
    <col min="11761" max="11761" width="7.90625" style="2" customWidth="1"/>
    <col min="11762" max="11762" width="15.453125" style="2" customWidth="1"/>
    <col min="11763" max="11763" width="13.81640625" style="2" customWidth="1"/>
    <col min="11764" max="11764" width="11.36328125" style="2" customWidth="1"/>
    <col min="11765" max="11765" width="9.81640625" style="2" customWidth="1"/>
    <col min="11766" max="11766" width="10.1796875" style="2" customWidth="1"/>
    <col min="11767" max="11767" width="9.6328125" style="2" customWidth="1"/>
    <col min="11768" max="11768" width="9.90625" style="2" customWidth="1"/>
    <col min="11769" max="11769" width="5.81640625" style="2" customWidth="1"/>
    <col min="11770" max="11770" width="5.90625" style="2" customWidth="1"/>
    <col min="11771" max="11771" width="12.81640625" style="2" customWidth="1"/>
    <col min="11772" max="11772" width="4.1796875" style="2" customWidth="1"/>
    <col min="11773" max="11773" width="4.08984375" style="2" customWidth="1"/>
    <col min="11774" max="11774" width="4.90625" style="2" customWidth="1"/>
    <col min="11775" max="11775" width="5.36328125" style="2" customWidth="1"/>
    <col min="11776" max="11776" width="5.08984375" style="2" customWidth="1"/>
    <col min="11777" max="11777" width="4.1796875" style="2" customWidth="1"/>
    <col min="11778" max="11778" width="4.36328125" style="2" customWidth="1"/>
    <col min="11779" max="11779" width="4.453125" style="2" customWidth="1"/>
    <col min="11780" max="11780" width="4.1796875" style="2" customWidth="1"/>
    <col min="11781" max="11781" width="4.6328125" style="2" customWidth="1"/>
    <col min="11782" max="11782" width="6.1796875" style="2" customWidth="1"/>
    <col min="11783" max="11783" width="4.36328125" style="2" customWidth="1"/>
    <col min="11784" max="11784" width="19.08984375" style="2" customWidth="1"/>
    <col min="11785" max="12015" width="9" style="2"/>
    <col min="12016" max="12016" width="4.08984375" style="2" customWidth="1"/>
    <col min="12017" max="12017" width="7.90625" style="2" customWidth="1"/>
    <col min="12018" max="12018" width="15.453125" style="2" customWidth="1"/>
    <col min="12019" max="12019" width="13.81640625" style="2" customWidth="1"/>
    <col min="12020" max="12020" width="11.36328125" style="2" customWidth="1"/>
    <col min="12021" max="12021" width="9.81640625" style="2" customWidth="1"/>
    <col min="12022" max="12022" width="10.1796875" style="2" customWidth="1"/>
    <col min="12023" max="12023" width="9.6328125" style="2" customWidth="1"/>
    <col min="12024" max="12024" width="9.90625" style="2" customWidth="1"/>
    <col min="12025" max="12025" width="5.81640625" style="2" customWidth="1"/>
    <col min="12026" max="12026" width="5.90625" style="2" customWidth="1"/>
    <col min="12027" max="12027" width="12.81640625" style="2" customWidth="1"/>
    <col min="12028" max="12028" width="4.1796875" style="2" customWidth="1"/>
    <col min="12029" max="12029" width="4.08984375" style="2" customWidth="1"/>
    <col min="12030" max="12030" width="4.90625" style="2" customWidth="1"/>
    <col min="12031" max="12031" width="5.36328125" style="2" customWidth="1"/>
    <col min="12032" max="12032" width="5.08984375" style="2" customWidth="1"/>
    <col min="12033" max="12033" width="4.1796875" style="2" customWidth="1"/>
    <col min="12034" max="12034" width="4.36328125" style="2" customWidth="1"/>
    <col min="12035" max="12035" width="4.453125" style="2" customWidth="1"/>
    <col min="12036" max="12036" width="4.1796875" style="2" customWidth="1"/>
    <col min="12037" max="12037" width="4.6328125" style="2" customWidth="1"/>
    <col min="12038" max="12038" width="6.1796875" style="2" customWidth="1"/>
    <col min="12039" max="12039" width="4.36328125" style="2" customWidth="1"/>
    <col min="12040" max="12040" width="19.08984375" style="2" customWidth="1"/>
    <col min="12041" max="12271" width="9" style="2"/>
    <col min="12272" max="12272" width="4.08984375" style="2" customWidth="1"/>
    <col min="12273" max="12273" width="7.90625" style="2" customWidth="1"/>
    <col min="12274" max="12274" width="15.453125" style="2" customWidth="1"/>
    <col min="12275" max="12275" width="13.81640625" style="2" customWidth="1"/>
    <col min="12276" max="12276" width="11.36328125" style="2" customWidth="1"/>
    <col min="12277" max="12277" width="9.81640625" style="2" customWidth="1"/>
    <col min="12278" max="12278" width="10.1796875" style="2" customWidth="1"/>
    <col min="12279" max="12279" width="9.6328125" style="2" customWidth="1"/>
    <col min="12280" max="12280" width="9.90625" style="2" customWidth="1"/>
    <col min="12281" max="12281" width="5.81640625" style="2" customWidth="1"/>
    <col min="12282" max="12282" width="5.90625" style="2" customWidth="1"/>
    <col min="12283" max="12283" width="12.81640625" style="2" customWidth="1"/>
    <col min="12284" max="12284" width="4.1796875" style="2" customWidth="1"/>
    <col min="12285" max="12285" width="4.08984375" style="2" customWidth="1"/>
    <col min="12286" max="12286" width="4.90625" style="2" customWidth="1"/>
    <col min="12287" max="12287" width="5.36328125" style="2" customWidth="1"/>
    <col min="12288" max="12288" width="5.08984375" style="2" customWidth="1"/>
    <col min="12289" max="12289" width="4.1796875" style="2" customWidth="1"/>
    <col min="12290" max="12290" width="4.36328125" style="2" customWidth="1"/>
    <col min="12291" max="12291" width="4.453125" style="2" customWidth="1"/>
    <col min="12292" max="12292" width="4.1796875" style="2" customWidth="1"/>
    <col min="12293" max="12293" width="4.6328125" style="2" customWidth="1"/>
    <col min="12294" max="12294" width="6.1796875" style="2" customWidth="1"/>
    <col min="12295" max="12295" width="4.36328125" style="2" customWidth="1"/>
    <col min="12296" max="12296" width="19.08984375" style="2" customWidth="1"/>
    <col min="12297" max="12527" width="9" style="2"/>
    <col min="12528" max="12528" width="4.08984375" style="2" customWidth="1"/>
    <col min="12529" max="12529" width="7.90625" style="2" customWidth="1"/>
    <col min="12530" max="12530" width="15.453125" style="2" customWidth="1"/>
    <col min="12531" max="12531" width="13.81640625" style="2" customWidth="1"/>
    <col min="12532" max="12532" width="11.36328125" style="2" customWidth="1"/>
    <col min="12533" max="12533" width="9.81640625" style="2" customWidth="1"/>
    <col min="12534" max="12534" width="10.1796875" style="2" customWidth="1"/>
    <col min="12535" max="12535" width="9.6328125" style="2" customWidth="1"/>
    <col min="12536" max="12536" width="9.90625" style="2" customWidth="1"/>
    <col min="12537" max="12537" width="5.81640625" style="2" customWidth="1"/>
    <col min="12538" max="12538" width="5.90625" style="2" customWidth="1"/>
    <col min="12539" max="12539" width="12.81640625" style="2" customWidth="1"/>
    <col min="12540" max="12540" width="4.1796875" style="2" customWidth="1"/>
    <col min="12541" max="12541" width="4.08984375" style="2" customWidth="1"/>
    <col min="12542" max="12542" width="4.90625" style="2" customWidth="1"/>
    <col min="12543" max="12543" width="5.36328125" style="2" customWidth="1"/>
    <col min="12544" max="12544" width="5.08984375" style="2" customWidth="1"/>
    <col min="12545" max="12545" width="4.1796875" style="2" customWidth="1"/>
    <col min="12546" max="12546" width="4.36328125" style="2" customWidth="1"/>
    <col min="12547" max="12547" width="4.453125" style="2" customWidth="1"/>
    <col min="12548" max="12548" width="4.1796875" style="2" customWidth="1"/>
    <col min="12549" max="12549" width="4.6328125" style="2" customWidth="1"/>
    <col min="12550" max="12550" width="6.1796875" style="2" customWidth="1"/>
    <col min="12551" max="12551" width="4.36328125" style="2" customWidth="1"/>
    <col min="12552" max="12552" width="19.08984375" style="2" customWidth="1"/>
    <col min="12553" max="12783" width="9" style="2"/>
    <col min="12784" max="12784" width="4.08984375" style="2" customWidth="1"/>
    <col min="12785" max="12785" width="7.90625" style="2" customWidth="1"/>
    <col min="12786" max="12786" width="15.453125" style="2" customWidth="1"/>
    <col min="12787" max="12787" width="13.81640625" style="2" customWidth="1"/>
    <col min="12788" max="12788" width="11.36328125" style="2" customWidth="1"/>
    <col min="12789" max="12789" width="9.81640625" style="2" customWidth="1"/>
    <col min="12790" max="12790" width="10.1796875" style="2" customWidth="1"/>
    <col min="12791" max="12791" width="9.6328125" style="2" customWidth="1"/>
    <col min="12792" max="12792" width="9.90625" style="2" customWidth="1"/>
    <col min="12793" max="12793" width="5.81640625" style="2" customWidth="1"/>
    <col min="12794" max="12794" width="5.90625" style="2" customWidth="1"/>
    <col min="12795" max="12795" width="12.81640625" style="2" customWidth="1"/>
    <col min="12796" max="12796" width="4.1796875" style="2" customWidth="1"/>
    <col min="12797" max="12797" width="4.08984375" style="2" customWidth="1"/>
    <col min="12798" max="12798" width="4.90625" style="2" customWidth="1"/>
    <col min="12799" max="12799" width="5.36328125" style="2" customWidth="1"/>
    <col min="12800" max="12800" width="5.08984375" style="2" customWidth="1"/>
    <col min="12801" max="12801" width="4.1796875" style="2" customWidth="1"/>
    <col min="12802" max="12802" width="4.36328125" style="2" customWidth="1"/>
    <col min="12803" max="12803" width="4.453125" style="2" customWidth="1"/>
    <col min="12804" max="12804" width="4.1796875" style="2" customWidth="1"/>
    <col min="12805" max="12805" width="4.6328125" style="2" customWidth="1"/>
    <col min="12806" max="12806" width="6.1796875" style="2" customWidth="1"/>
    <col min="12807" max="12807" width="4.36328125" style="2" customWidth="1"/>
    <col min="12808" max="12808" width="19.08984375" style="2" customWidth="1"/>
    <col min="12809" max="13039" width="9" style="2"/>
    <col min="13040" max="13040" width="4.08984375" style="2" customWidth="1"/>
    <col min="13041" max="13041" width="7.90625" style="2" customWidth="1"/>
    <col min="13042" max="13042" width="15.453125" style="2" customWidth="1"/>
    <col min="13043" max="13043" width="13.81640625" style="2" customWidth="1"/>
    <col min="13044" max="13044" width="11.36328125" style="2" customWidth="1"/>
    <col min="13045" max="13045" width="9.81640625" style="2" customWidth="1"/>
    <col min="13046" max="13046" width="10.1796875" style="2" customWidth="1"/>
    <col min="13047" max="13047" width="9.6328125" style="2" customWidth="1"/>
    <col min="13048" max="13048" width="9.90625" style="2" customWidth="1"/>
    <col min="13049" max="13049" width="5.81640625" style="2" customWidth="1"/>
    <col min="13050" max="13050" width="5.90625" style="2" customWidth="1"/>
    <col min="13051" max="13051" width="12.81640625" style="2" customWidth="1"/>
    <col min="13052" max="13052" width="4.1796875" style="2" customWidth="1"/>
    <col min="13053" max="13053" width="4.08984375" style="2" customWidth="1"/>
    <col min="13054" max="13054" width="4.90625" style="2" customWidth="1"/>
    <col min="13055" max="13055" width="5.36328125" style="2" customWidth="1"/>
    <col min="13056" max="13056" width="5.08984375" style="2" customWidth="1"/>
    <col min="13057" max="13057" width="4.1796875" style="2" customWidth="1"/>
    <col min="13058" max="13058" width="4.36328125" style="2" customWidth="1"/>
    <col min="13059" max="13059" width="4.453125" style="2" customWidth="1"/>
    <col min="13060" max="13060" width="4.1796875" style="2" customWidth="1"/>
    <col min="13061" max="13061" width="4.6328125" style="2" customWidth="1"/>
    <col min="13062" max="13062" width="6.1796875" style="2" customWidth="1"/>
    <col min="13063" max="13063" width="4.36328125" style="2" customWidth="1"/>
    <col min="13064" max="13064" width="19.08984375" style="2" customWidth="1"/>
    <col min="13065" max="13295" width="9" style="2"/>
    <col min="13296" max="13296" width="4.08984375" style="2" customWidth="1"/>
    <col min="13297" max="13297" width="7.90625" style="2" customWidth="1"/>
    <col min="13298" max="13298" width="15.453125" style="2" customWidth="1"/>
    <col min="13299" max="13299" width="13.81640625" style="2" customWidth="1"/>
    <col min="13300" max="13300" width="11.36328125" style="2" customWidth="1"/>
    <col min="13301" max="13301" width="9.81640625" style="2" customWidth="1"/>
    <col min="13302" max="13302" width="10.1796875" style="2" customWidth="1"/>
    <col min="13303" max="13303" width="9.6328125" style="2" customWidth="1"/>
    <col min="13304" max="13304" width="9.90625" style="2" customWidth="1"/>
    <col min="13305" max="13305" width="5.81640625" style="2" customWidth="1"/>
    <col min="13306" max="13306" width="5.90625" style="2" customWidth="1"/>
    <col min="13307" max="13307" width="12.81640625" style="2" customWidth="1"/>
    <col min="13308" max="13308" width="4.1796875" style="2" customWidth="1"/>
    <col min="13309" max="13309" width="4.08984375" style="2" customWidth="1"/>
    <col min="13310" max="13310" width="4.90625" style="2" customWidth="1"/>
    <col min="13311" max="13311" width="5.36328125" style="2" customWidth="1"/>
    <col min="13312" max="13312" width="5.08984375" style="2" customWidth="1"/>
    <col min="13313" max="13313" width="4.1796875" style="2" customWidth="1"/>
    <col min="13314" max="13314" width="4.36328125" style="2" customWidth="1"/>
    <col min="13315" max="13315" width="4.453125" style="2" customWidth="1"/>
    <col min="13316" max="13316" width="4.1796875" style="2" customWidth="1"/>
    <col min="13317" max="13317" width="4.6328125" style="2" customWidth="1"/>
    <col min="13318" max="13318" width="6.1796875" style="2" customWidth="1"/>
    <col min="13319" max="13319" width="4.36328125" style="2" customWidth="1"/>
    <col min="13320" max="13320" width="19.08984375" style="2" customWidth="1"/>
    <col min="13321" max="13551" width="9" style="2"/>
    <col min="13552" max="13552" width="4.08984375" style="2" customWidth="1"/>
    <col min="13553" max="13553" width="7.90625" style="2" customWidth="1"/>
    <col min="13554" max="13554" width="15.453125" style="2" customWidth="1"/>
    <col min="13555" max="13555" width="13.81640625" style="2" customWidth="1"/>
    <col min="13556" max="13556" width="11.36328125" style="2" customWidth="1"/>
    <col min="13557" max="13557" width="9.81640625" style="2" customWidth="1"/>
    <col min="13558" max="13558" width="10.1796875" style="2" customWidth="1"/>
    <col min="13559" max="13559" width="9.6328125" style="2" customWidth="1"/>
    <col min="13560" max="13560" width="9.90625" style="2" customWidth="1"/>
    <col min="13561" max="13561" width="5.81640625" style="2" customWidth="1"/>
    <col min="13562" max="13562" width="5.90625" style="2" customWidth="1"/>
    <col min="13563" max="13563" width="12.81640625" style="2" customWidth="1"/>
    <col min="13564" max="13564" width="4.1796875" style="2" customWidth="1"/>
    <col min="13565" max="13565" width="4.08984375" style="2" customWidth="1"/>
    <col min="13566" max="13566" width="4.90625" style="2" customWidth="1"/>
    <col min="13567" max="13567" width="5.36328125" style="2" customWidth="1"/>
    <col min="13568" max="13568" width="5.08984375" style="2" customWidth="1"/>
    <col min="13569" max="13569" width="4.1796875" style="2" customWidth="1"/>
    <col min="13570" max="13570" width="4.36328125" style="2" customWidth="1"/>
    <col min="13571" max="13571" width="4.453125" style="2" customWidth="1"/>
    <col min="13572" max="13572" width="4.1796875" style="2" customWidth="1"/>
    <col min="13573" max="13573" width="4.6328125" style="2" customWidth="1"/>
    <col min="13574" max="13574" width="6.1796875" style="2" customWidth="1"/>
    <col min="13575" max="13575" width="4.36328125" style="2" customWidth="1"/>
    <col min="13576" max="13576" width="19.08984375" style="2" customWidth="1"/>
    <col min="13577" max="13807" width="9" style="2"/>
    <col min="13808" max="13808" width="4.08984375" style="2" customWidth="1"/>
    <col min="13809" max="13809" width="7.90625" style="2" customWidth="1"/>
    <col min="13810" max="13810" width="15.453125" style="2" customWidth="1"/>
    <col min="13811" max="13811" width="13.81640625" style="2" customWidth="1"/>
    <col min="13812" max="13812" width="11.36328125" style="2" customWidth="1"/>
    <col min="13813" max="13813" width="9.81640625" style="2" customWidth="1"/>
    <col min="13814" max="13814" width="10.1796875" style="2" customWidth="1"/>
    <col min="13815" max="13815" width="9.6328125" style="2" customWidth="1"/>
    <col min="13816" max="13816" width="9.90625" style="2" customWidth="1"/>
    <col min="13817" max="13817" width="5.81640625" style="2" customWidth="1"/>
    <col min="13818" max="13818" width="5.90625" style="2" customWidth="1"/>
    <col min="13819" max="13819" width="12.81640625" style="2" customWidth="1"/>
    <col min="13820" max="13820" width="4.1796875" style="2" customWidth="1"/>
    <col min="13821" max="13821" width="4.08984375" style="2" customWidth="1"/>
    <col min="13822" max="13822" width="4.90625" style="2" customWidth="1"/>
    <col min="13823" max="13823" width="5.36328125" style="2" customWidth="1"/>
    <col min="13824" max="13824" width="5.08984375" style="2" customWidth="1"/>
    <col min="13825" max="13825" width="4.1796875" style="2" customWidth="1"/>
    <col min="13826" max="13826" width="4.36328125" style="2" customWidth="1"/>
    <col min="13827" max="13827" width="4.453125" style="2" customWidth="1"/>
    <col min="13828" max="13828" width="4.1796875" style="2" customWidth="1"/>
    <col min="13829" max="13829" width="4.6328125" style="2" customWidth="1"/>
    <col min="13830" max="13830" width="6.1796875" style="2" customWidth="1"/>
    <col min="13831" max="13831" width="4.36328125" style="2" customWidth="1"/>
    <col min="13832" max="13832" width="19.08984375" style="2" customWidth="1"/>
    <col min="13833" max="14063" width="9" style="2"/>
    <col min="14064" max="14064" width="4.08984375" style="2" customWidth="1"/>
    <col min="14065" max="14065" width="7.90625" style="2" customWidth="1"/>
    <col min="14066" max="14066" width="15.453125" style="2" customWidth="1"/>
    <col min="14067" max="14067" width="13.81640625" style="2" customWidth="1"/>
    <col min="14068" max="14068" width="11.36328125" style="2" customWidth="1"/>
    <col min="14069" max="14069" width="9.81640625" style="2" customWidth="1"/>
    <col min="14070" max="14070" width="10.1796875" style="2" customWidth="1"/>
    <col min="14071" max="14071" width="9.6328125" style="2" customWidth="1"/>
    <col min="14072" max="14072" width="9.90625" style="2" customWidth="1"/>
    <col min="14073" max="14073" width="5.81640625" style="2" customWidth="1"/>
    <col min="14074" max="14074" width="5.90625" style="2" customWidth="1"/>
    <col min="14075" max="14075" width="12.81640625" style="2" customWidth="1"/>
    <col min="14076" max="14076" width="4.1796875" style="2" customWidth="1"/>
    <col min="14077" max="14077" width="4.08984375" style="2" customWidth="1"/>
    <col min="14078" max="14078" width="4.90625" style="2" customWidth="1"/>
    <col min="14079" max="14079" width="5.36328125" style="2" customWidth="1"/>
    <col min="14080" max="14080" width="5.08984375" style="2" customWidth="1"/>
    <col min="14081" max="14081" width="4.1796875" style="2" customWidth="1"/>
    <col min="14082" max="14082" width="4.36328125" style="2" customWidth="1"/>
    <col min="14083" max="14083" width="4.453125" style="2" customWidth="1"/>
    <col min="14084" max="14084" width="4.1796875" style="2" customWidth="1"/>
    <col min="14085" max="14085" width="4.6328125" style="2" customWidth="1"/>
    <col min="14086" max="14086" width="6.1796875" style="2" customWidth="1"/>
    <col min="14087" max="14087" width="4.36328125" style="2" customWidth="1"/>
    <col min="14088" max="14088" width="19.08984375" style="2" customWidth="1"/>
    <col min="14089" max="14319" width="9" style="2"/>
    <col min="14320" max="14320" width="4.08984375" style="2" customWidth="1"/>
    <col min="14321" max="14321" width="7.90625" style="2" customWidth="1"/>
    <col min="14322" max="14322" width="15.453125" style="2" customWidth="1"/>
    <col min="14323" max="14323" width="13.81640625" style="2" customWidth="1"/>
    <col min="14324" max="14324" width="11.36328125" style="2" customWidth="1"/>
    <col min="14325" max="14325" width="9.81640625" style="2" customWidth="1"/>
    <col min="14326" max="14326" width="10.1796875" style="2" customWidth="1"/>
    <col min="14327" max="14327" width="9.6328125" style="2" customWidth="1"/>
    <col min="14328" max="14328" width="9.90625" style="2" customWidth="1"/>
    <col min="14329" max="14329" width="5.81640625" style="2" customWidth="1"/>
    <col min="14330" max="14330" width="5.90625" style="2" customWidth="1"/>
    <col min="14331" max="14331" width="12.81640625" style="2" customWidth="1"/>
    <col min="14332" max="14332" width="4.1796875" style="2" customWidth="1"/>
    <col min="14333" max="14333" width="4.08984375" style="2" customWidth="1"/>
    <col min="14334" max="14334" width="4.90625" style="2" customWidth="1"/>
    <col min="14335" max="14335" width="5.36328125" style="2" customWidth="1"/>
    <col min="14336" max="14336" width="5.08984375" style="2" customWidth="1"/>
    <col min="14337" max="14337" width="4.1796875" style="2" customWidth="1"/>
    <col min="14338" max="14338" width="4.36328125" style="2" customWidth="1"/>
    <col min="14339" max="14339" width="4.453125" style="2" customWidth="1"/>
    <col min="14340" max="14340" width="4.1796875" style="2" customWidth="1"/>
    <col min="14341" max="14341" width="4.6328125" style="2" customWidth="1"/>
    <col min="14342" max="14342" width="6.1796875" style="2" customWidth="1"/>
    <col min="14343" max="14343" width="4.36328125" style="2" customWidth="1"/>
    <col min="14344" max="14344" width="19.08984375" style="2" customWidth="1"/>
    <col min="14345" max="14575" width="9" style="2"/>
    <col min="14576" max="14576" width="4.08984375" style="2" customWidth="1"/>
    <col min="14577" max="14577" width="7.90625" style="2" customWidth="1"/>
    <col min="14578" max="14578" width="15.453125" style="2" customWidth="1"/>
    <col min="14579" max="14579" width="13.81640625" style="2" customWidth="1"/>
    <col min="14580" max="14580" width="11.36328125" style="2" customWidth="1"/>
    <col min="14581" max="14581" width="9.81640625" style="2" customWidth="1"/>
    <col min="14582" max="14582" width="10.1796875" style="2" customWidth="1"/>
    <col min="14583" max="14583" width="9.6328125" style="2" customWidth="1"/>
    <col min="14584" max="14584" width="9.90625" style="2" customWidth="1"/>
    <col min="14585" max="14585" width="5.81640625" style="2" customWidth="1"/>
    <col min="14586" max="14586" width="5.90625" style="2" customWidth="1"/>
    <col min="14587" max="14587" width="12.81640625" style="2" customWidth="1"/>
    <col min="14588" max="14588" width="4.1796875" style="2" customWidth="1"/>
    <col min="14589" max="14589" width="4.08984375" style="2" customWidth="1"/>
    <col min="14590" max="14590" width="4.90625" style="2" customWidth="1"/>
    <col min="14591" max="14591" width="5.36328125" style="2" customWidth="1"/>
    <col min="14592" max="14592" width="5.08984375" style="2" customWidth="1"/>
    <col min="14593" max="14593" width="4.1796875" style="2" customWidth="1"/>
    <col min="14594" max="14594" width="4.36328125" style="2" customWidth="1"/>
    <col min="14595" max="14595" width="4.453125" style="2" customWidth="1"/>
    <col min="14596" max="14596" width="4.1796875" style="2" customWidth="1"/>
    <col min="14597" max="14597" width="4.6328125" style="2" customWidth="1"/>
    <col min="14598" max="14598" width="6.1796875" style="2" customWidth="1"/>
    <col min="14599" max="14599" width="4.36328125" style="2" customWidth="1"/>
    <col min="14600" max="14600" width="19.08984375" style="2" customWidth="1"/>
    <col min="14601" max="14831" width="9" style="2"/>
    <col min="14832" max="14832" width="4.08984375" style="2" customWidth="1"/>
    <col min="14833" max="14833" width="7.90625" style="2" customWidth="1"/>
    <col min="14834" max="14834" width="15.453125" style="2" customWidth="1"/>
    <col min="14835" max="14835" width="13.81640625" style="2" customWidth="1"/>
    <col min="14836" max="14836" width="11.36328125" style="2" customWidth="1"/>
    <col min="14837" max="14837" width="9.81640625" style="2" customWidth="1"/>
    <col min="14838" max="14838" width="10.1796875" style="2" customWidth="1"/>
    <col min="14839" max="14839" width="9.6328125" style="2" customWidth="1"/>
    <col min="14840" max="14840" width="9.90625" style="2" customWidth="1"/>
    <col min="14841" max="14841" width="5.81640625" style="2" customWidth="1"/>
    <col min="14842" max="14842" width="5.90625" style="2" customWidth="1"/>
    <col min="14843" max="14843" width="12.81640625" style="2" customWidth="1"/>
    <col min="14844" max="14844" width="4.1796875" style="2" customWidth="1"/>
    <col min="14845" max="14845" width="4.08984375" style="2" customWidth="1"/>
    <col min="14846" max="14846" width="4.90625" style="2" customWidth="1"/>
    <col min="14847" max="14847" width="5.36328125" style="2" customWidth="1"/>
    <col min="14848" max="14848" width="5.08984375" style="2" customWidth="1"/>
    <col min="14849" max="14849" width="4.1796875" style="2" customWidth="1"/>
    <col min="14850" max="14850" width="4.36328125" style="2" customWidth="1"/>
    <col min="14851" max="14851" width="4.453125" style="2" customWidth="1"/>
    <col min="14852" max="14852" width="4.1796875" style="2" customWidth="1"/>
    <col min="14853" max="14853" width="4.6328125" style="2" customWidth="1"/>
    <col min="14854" max="14854" width="6.1796875" style="2" customWidth="1"/>
    <col min="14855" max="14855" width="4.36328125" style="2" customWidth="1"/>
    <col min="14856" max="14856" width="19.08984375" style="2" customWidth="1"/>
    <col min="14857" max="15087" width="9" style="2"/>
    <col min="15088" max="15088" width="4.08984375" style="2" customWidth="1"/>
    <col min="15089" max="15089" width="7.90625" style="2" customWidth="1"/>
    <col min="15090" max="15090" width="15.453125" style="2" customWidth="1"/>
    <col min="15091" max="15091" width="13.81640625" style="2" customWidth="1"/>
    <col min="15092" max="15092" width="11.36328125" style="2" customWidth="1"/>
    <col min="15093" max="15093" width="9.81640625" style="2" customWidth="1"/>
    <col min="15094" max="15094" width="10.1796875" style="2" customWidth="1"/>
    <col min="15095" max="15095" width="9.6328125" style="2" customWidth="1"/>
    <col min="15096" max="15096" width="9.90625" style="2" customWidth="1"/>
    <col min="15097" max="15097" width="5.81640625" style="2" customWidth="1"/>
    <col min="15098" max="15098" width="5.90625" style="2" customWidth="1"/>
    <col min="15099" max="15099" width="12.81640625" style="2" customWidth="1"/>
    <col min="15100" max="15100" width="4.1796875" style="2" customWidth="1"/>
    <col min="15101" max="15101" width="4.08984375" style="2" customWidth="1"/>
    <col min="15102" max="15102" width="4.90625" style="2" customWidth="1"/>
    <col min="15103" max="15103" width="5.36328125" style="2" customWidth="1"/>
    <col min="15104" max="15104" width="5.08984375" style="2" customWidth="1"/>
    <col min="15105" max="15105" width="4.1796875" style="2" customWidth="1"/>
    <col min="15106" max="15106" width="4.36328125" style="2" customWidth="1"/>
    <col min="15107" max="15107" width="4.453125" style="2" customWidth="1"/>
    <col min="15108" max="15108" width="4.1796875" style="2" customWidth="1"/>
    <col min="15109" max="15109" width="4.6328125" style="2" customWidth="1"/>
    <col min="15110" max="15110" width="6.1796875" style="2" customWidth="1"/>
    <col min="15111" max="15111" width="4.36328125" style="2" customWidth="1"/>
    <col min="15112" max="15112" width="19.08984375" style="2" customWidth="1"/>
    <col min="15113" max="15343" width="9" style="2"/>
    <col min="15344" max="15344" width="4.08984375" style="2" customWidth="1"/>
    <col min="15345" max="15345" width="7.90625" style="2" customWidth="1"/>
    <col min="15346" max="15346" width="15.453125" style="2" customWidth="1"/>
    <col min="15347" max="15347" width="13.81640625" style="2" customWidth="1"/>
    <col min="15348" max="15348" width="11.36328125" style="2" customWidth="1"/>
    <col min="15349" max="15349" width="9.81640625" style="2" customWidth="1"/>
    <col min="15350" max="15350" width="10.1796875" style="2" customWidth="1"/>
    <col min="15351" max="15351" width="9.6328125" style="2" customWidth="1"/>
    <col min="15352" max="15352" width="9.90625" style="2" customWidth="1"/>
    <col min="15353" max="15353" width="5.81640625" style="2" customWidth="1"/>
    <col min="15354" max="15354" width="5.90625" style="2" customWidth="1"/>
    <col min="15355" max="15355" width="12.81640625" style="2" customWidth="1"/>
    <col min="15356" max="15356" width="4.1796875" style="2" customWidth="1"/>
    <col min="15357" max="15357" width="4.08984375" style="2" customWidth="1"/>
    <col min="15358" max="15358" width="4.90625" style="2" customWidth="1"/>
    <col min="15359" max="15359" width="5.36328125" style="2" customWidth="1"/>
    <col min="15360" max="15360" width="5.08984375" style="2" customWidth="1"/>
    <col min="15361" max="15361" width="4.1796875" style="2" customWidth="1"/>
    <col min="15362" max="15362" width="4.36328125" style="2" customWidth="1"/>
    <col min="15363" max="15363" width="4.453125" style="2" customWidth="1"/>
    <col min="15364" max="15364" width="4.1796875" style="2" customWidth="1"/>
    <col min="15365" max="15365" width="4.6328125" style="2" customWidth="1"/>
    <col min="15366" max="15366" width="6.1796875" style="2" customWidth="1"/>
    <col min="15367" max="15367" width="4.36328125" style="2" customWidth="1"/>
    <col min="15368" max="15368" width="19.08984375" style="2" customWidth="1"/>
    <col min="15369" max="15599" width="9" style="2"/>
    <col min="15600" max="15600" width="4.08984375" style="2" customWidth="1"/>
    <col min="15601" max="15601" width="7.90625" style="2" customWidth="1"/>
    <col min="15602" max="15602" width="15.453125" style="2" customWidth="1"/>
    <col min="15603" max="15603" width="13.81640625" style="2" customWidth="1"/>
    <col min="15604" max="15604" width="11.36328125" style="2" customWidth="1"/>
    <col min="15605" max="15605" width="9.81640625" style="2" customWidth="1"/>
    <col min="15606" max="15606" width="10.1796875" style="2" customWidth="1"/>
    <col min="15607" max="15607" width="9.6328125" style="2" customWidth="1"/>
    <col min="15608" max="15608" width="9.90625" style="2" customWidth="1"/>
    <col min="15609" max="15609" width="5.81640625" style="2" customWidth="1"/>
    <col min="15610" max="15610" width="5.90625" style="2" customWidth="1"/>
    <col min="15611" max="15611" width="12.81640625" style="2" customWidth="1"/>
    <col min="15612" max="15612" width="4.1796875" style="2" customWidth="1"/>
    <col min="15613" max="15613" width="4.08984375" style="2" customWidth="1"/>
    <col min="15614" max="15614" width="4.90625" style="2" customWidth="1"/>
    <col min="15615" max="15615" width="5.36328125" style="2" customWidth="1"/>
    <col min="15616" max="15616" width="5.08984375" style="2" customWidth="1"/>
    <col min="15617" max="15617" width="4.1796875" style="2" customWidth="1"/>
    <col min="15618" max="15618" width="4.36328125" style="2" customWidth="1"/>
    <col min="15619" max="15619" width="4.453125" style="2" customWidth="1"/>
    <col min="15620" max="15620" width="4.1796875" style="2" customWidth="1"/>
    <col min="15621" max="15621" width="4.6328125" style="2" customWidth="1"/>
    <col min="15622" max="15622" width="6.1796875" style="2" customWidth="1"/>
    <col min="15623" max="15623" width="4.36328125" style="2" customWidth="1"/>
    <col min="15624" max="15624" width="19.08984375" style="2" customWidth="1"/>
    <col min="15625" max="15855" width="9" style="2"/>
    <col min="15856" max="15856" width="4.08984375" style="2" customWidth="1"/>
    <col min="15857" max="15857" width="7.90625" style="2" customWidth="1"/>
    <col min="15858" max="15858" width="15.453125" style="2" customWidth="1"/>
    <col min="15859" max="15859" width="13.81640625" style="2" customWidth="1"/>
    <col min="15860" max="15860" width="11.36328125" style="2" customWidth="1"/>
    <col min="15861" max="15861" width="9.81640625" style="2" customWidth="1"/>
    <col min="15862" max="15862" width="10.1796875" style="2" customWidth="1"/>
    <col min="15863" max="15863" width="9.6328125" style="2" customWidth="1"/>
    <col min="15864" max="15864" width="9.90625" style="2" customWidth="1"/>
    <col min="15865" max="15865" width="5.81640625" style="2" customWidth="1"/>
    <col min="15866" max="15866" width="5.90625" style="2" customWidth="1"/>
    <col min="15867" max="15867" width="12.81640625" style="2" customWidth="1"/>
    <col min="15868" max="15868" width="4.1796875" style="2" customWidth="1"/>
    <col min="15869" max="15869" width="4.08984375" style="2" customWidth="1"/>
    <col min="15870" max="15870" width="4.90625" style="2" customWidth="1"/>
    <col min="15871" max="15871" width="5.36328125" style="2" customWidth="1"/>
    <col min="15872" max="15872" width="5.08984375" style="2" customWidth="1"/>
    <col min="15873" max="15873" width="4.1796875" style="2" customWidth="1"/>
    <col min="15874" max="15874" width="4.36328125" style="2" customWidth="1"/>
    <col min="15875" max="15875" width="4.453125" style="2" customWidth="1"/>
    <col min="15876" max="15876" width="4.1796875" style="2" customWidth="1"/>
    <col min="15877" max="15877" width="4.6328125" style="2" customWidth="1"/>
    <col min="15878" max="15878" width="6.1796875" style="2" customWidth="1"/>
    <col min="15879" max="15879" width="4.36328125" style="2" customWidth="1"/>
    <col min="15880" max="15880" width="19.08984375" style="2" customWidth="1"/>
    <col min="15881" max="16111" width="9" style="2"/>
    <col min="16112" max="16112" width="4.08984375" style="2" customWidth="1"/>
    <col min="16113" max="16113" width="7.90625" style="2" customWidth="1"/>
    <col min="16114" max="16114" width="15.453125" style="2" customWidth="1"/>
    <col min="16115" max="16115" width="13.81640625" style="2" customWidth="1"/>
    <col min="16116" max="16116" width="11.36328125" style="2" customWidth="1"/>
    <col min="16117" max="16117" width="9.81640625" style="2" customWidth="1"/>
    <col min="16118" max="16118" width="10.1796875" style="2" customWidth="1"/>
    <col min="16119" max="16119" width="9.6328125" style="2" customWidth="1"/>
    <col min="16120" max="16120" width="9.90625" style="2" customWidth="1"/>
    <col min="16121" max="16121" width="5.81640625" style="2" customWidth="1"/>
    <col min="16122" max="16122" width="5.90625" style="2" customWidth="1"/>
    <col min="16123" max="16123" width="12.81640625" style="2" customWidth="1"/>
    <col min="16124" max="16124" width="4.1796875" style="2" customWidth="1"/>
    <col min="16125" max="16125" width="4.08984375" style="2" customWidth="1"/>
    <col min="16126" max="16126" width="4.90625" style="2" customWidth="1"/>
    <col min="16127" max="16127" width="5.36328125" style="2" customWidth="1"/>
    <col min="16128" max="16128" width="5.08984375" style="2" customWidth="1"/>
    <col min="16129" max="16129" width="4.1796875" style="2" customWidth="1"/>
    <col min="16130" max="16130" width="4.36328125" style="2" customWidth="1"/>
    <col min="16131" max="16131" width="4.453125" style="2" customWidth="1"/>
    <col min="16132" max="16132" width="4.1796875" style="2" customWidth="1"/>
    <col min="16133" max="16133" width="4.6328125" style="2" customWidth="1"/>
    <col min="16134" max="16134" width="6.1796875" style="2" customWidth="1"/>
    <col min="16135" max="16135" width="4.36328125" style="2" customWidth="1"/>
    <col min="16136" max="16136" width="19.08984375" style="2" customWidth="1"/>
    <col min="16137" max="16384" width="9" style="2"/>
  </cols>
  <sheetData>
    <row r="1" spans="1:237" s="140" customFormat="1" ht="25" customHeight="1">
      <c r="A1" s="166" t="s">
        <v>20</v>
      </c>
      <c r="B1" s="166"/>
      <c r="C1" s="166"/>
      <c r="D1" s="166"/>
      <c r="E1" s="167"/>
      <c r="F1" s="167"/>
      <c r="G1" s="167"/>
      <c r="H1" s="166"/>
      <c r="I1" s="166"/>
      <c r="J1" s="166"/>
      <c r="K1" s="166"/>
      <c r="L1" s="166"/>
      <c r="M1" s="166"/>
      <c r="N1" s="166"/>
      <c r="O1" s="166"/>
      <c r="P1" s="166"/>
      <c r="Q1" s="166"/>
      <c r="R1" s="166"/>
      <c r="S1" s="166"/>
      <c r="T1" s="166"/>
      <c r="U1" s="166"/>
      <c r="V1" s="166"/>
      <c r="W1" s="166"/>
      <c r="X1" s="166"/>
      <c r="Y1" s="166"/>
    </row>
    <row r="2" spans="1:237" s="140" customFormat="1" ht="25" customHeight="1">
      <c r="A2" s="166" t="s">
        <v>171</v>
      </c>
      <c r="B2" s="166"/>
      <c r="C2" s="166"/>
      <c r="D2" s="166"/>
      <c r="E2" s="167"/>
      <c r="F2" s="167"/>
      <c r="G2" s="167"/>
      <c r="H2" s="166"/>
      <c r="I2" s="166"/>
      <c r="J2" s="166"/>
      <c r="K2" s="166"/>
      <c r="L2" s="166"/>
      <c r="M2" s="166"/>
      <c r="N2" s="166"/>
      <c r="O2" s="166"/>
      <c r="P2" s="166"/>
      <c r="Q2" s="166"/>
      <c r="R2" s="166"/>
      <c r="S2" s="166"/>
      <c r="T2" s="166"/>
      <c r="U2" s="166"/>
      <c r="V2" s="166"/>
      <c r="W2" s="166"/>
      <c r="X2" s="166"/>
      <c r="Y2" s="166"/>
    </row>
    <row r="3" spans="1:237" s="1" customFormat="1" ht="25" customHeight="1">
      <c r="A3" s="168" t="s">
        <v>172</v>
      </c>
      <c r="B3" s="168"/>
      <c r="C3" s="168"/>
      <c r="D3" s="168"/>
      <c r="E3" s="169"/>
      <c r="F3" s="169"/>
      <c r="G3" s="169"/>
      <c r="H3" s="168"/>
      <c r="I3" s="168"/>
      <c r="J3" s="168"/>
      <c r="K3" s="168"/>
      <c r="L3" s="168"/>
      <c r="M3" s="168"/>
      <c r="N3" s="168"/>
      <c r="O3" s="168"/>
      <c r="P3" s="168"/>
      <c r="Q3" s="168"/>
      <c r="R3" s="168"/>
      <c r="S3" s="168"/>
      <c r="T3" s="168"/>
      <c r="U3" s="168"/>
      <c r="V3" s="168"/>
      <c r="W3" s="168"/>
      <c r="X3" s="168"/>
      <c r="Y3" s="168"/>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row>
    <row r="4" spans="1:237" ht="24.9" customHeight="1">
      <c r="A4" s="165" t="s">
        <v>23</v>
      </c>
      <c r="B4" s="165"/>
      <c r="C4" s="165"/>
      <c r="D4" s="165"/>
      <c r="E4" s="165"/>
      <c r="F4" s="165"/>
      <c r="G4" s="165"/>
      <c r="H4" s="165"/>
      <c r="I4" s="165"/>
      <c r="J4" s="165"/>
      <c r="K4" s="165"/>
      <c r="L4" s="165"/>
      <c r="M4" s="165"/>
      <c r="N4" s="165"/>
      <c r="O4" s="165"/>
      <c r="P4" s="165"/>
      <c r="Q4" s="165"/>
      <c r="R4" s="165"/>
      <c r="S4" s="165"/>
      <c r="T4" s="165"/>
      <c r="U4" s="165"/>
      <c r="V4" s="165"/>
      <c r="W4" s="165"/>
      <c r="X4" s="165"/>
      <c r="Y4" s="165"/>
    </row>
    <row r="5" spans="1:237" s="3" customFormat="1" ht="42.65" customHeight="1">
      <c r="A5" s="152" t="s">
        <v>0</v>
      </c>
      <c r="B5" s="154" t="s">
        <v>173</v>
      </c>
      <c r="C5" s="154" t="s">
        <v>174</v>
      </c>
      <c r="D5" s="157" t="s">
        <v>175</v>
      </c>
      <c r="E5" s="152" t="s">
        <v>1</v>
      </c>
      <c r="F5" s="160" t="s">
        <v>2</v>
      </c>
      <c r="G5" s="161"/>
      <c r="H5" s="159" t="s">
        <v>3</v>
      </c>
      <c r="I5" s="159"/>
      <c r="J5" s="159"/>
      <c r="K5" s="159"/>
      <c r="L5" s="159"/>
      <c r="M5" s="162" t="s">
        <v>181</v>
      </c>
      <c r="N5" s="162"/>
      <c r="O5" s="162" t="s">
        <v>182</v>
      </c>
      <c r="P5" s="162"/>
      <c r="Q5" s="162"/>
      <c r="R5" s="161" t="s">
        <v>4</v>
      </c>
      <c r="S5" s="161"/>
      <c r="T5" s="161" t="s">
        <v>5</v>
      </c>
      <c r="U5" s="161"/>
      <c r="V5" s="160" t="s">
        <v>6</v>
      </c>
      <c r="W5" s="164"/>
      <c r="X5" s="164"/>
      <c r="Y5" s="171" t="s">
        <v>7</v>
      </c>
    </row>
    <row r="6" spans="1:237" s="4" customFormat="1" ht="39.65" customHeight="1">
      <c r="A6" s="153"/>
      <c r="B6" s="155"/>
      <c r="C6" s="156"/>
      <c r="D6" s="156"/>
      <c r="E6" s="158"/>
      <c r="F6" s="152" t="s">
        <v>8</v>
      </c>
      <c r="G6" s="152" t="s">
        <v>9</v>
      </c>
      <c r="H6" s="155" t="s">
        <v>176</v>
      </c>
      <c r="I6" s="171" t="s">
        <v>10</v>
      </c>
      <c r="J6" s="171"/>
      <c r="K6" s="171"/>
      <c r="L6" s="171"/>
      <c r="M6" s="150" t="s">
        <v>11</v>
      </c>
      <c r="N6" s="150" t="s">
        <v>12</v>
      </c>
      <c r="O6" s="162" t="s">
        <v>183</v>
      </c>
      <c r="P6" s="162"/>
      <c r="Q6" s="162" t="s">
        <v>184</v>
      </c>
      <c r="R6" s="150" t="s">
        <v>13</v>
      </c>
      <c r="S6" s="150" t="s">
        <v>14</v>
      </c>
      <c r="T6" s="150" t="s">
        <v>13</v>
      </c>
      <c r="U6" s="150" t="s">
        <v>14</v>
      </c>
      <c r="V6" s="151" t="s">
        <v>15</v>
      </c>
      <c r="W6" s="170" t="s">
        <v>185</v>
      </c>
      <c r="X6" s="151" t="s">
        <v>16</v>
      </c>
      <c r="Y6" s="153"/>
    </row>
    <row r="7" spans="1:237" s="4" customFormat="1" ht="58.25" customHeight="1">
      <c r="A7" s="153"/>
      <c r="B7" s="155"/>
      <c r="C7" s="156"/>
      <c r="D7" s="156"/>
      <c r="E7" s="158"/>
      <c r="F7" s="171"/>
      <c r="G7" s="171"/>
      <c r="H7" s="156"/>
      <c r="I7" s="127" t="s">
        <v>177</v>
      </c>
      <c r="J7" s="127" t="s">
        <v>178</v>
      </c>
      <c r="K7" s="128" t="s">
        <v>179</v>
      </c>
      <c r="L7" s="128" t="s">
        <v>180</v>
      </c>
      <c r="M7" s="150"/>
      <c r="N7" s="150"/>
      <c r="O7" s="139" t="s">
        <v>161</v>
      </c>
      <c r="P7" s="139" t="s">
        <v>17</v>
      </c>
      <c r="Q7" s="162"/>
      <c r="R7" s="150"/>
      <c r="S7" s="150"/>
      <c r="T7" s="150"/>
      <c r="U7" s="150"/>
      <c r="V7" s="150"/>
      <c r="W7" s="170"/>
      <c r="X7" s="150"/>
      <c r="Y7" s="153"/>
    </row>
    <row r="8" spans="1:237" s="31" customFormat="1" ht="54" customHeight="1" outlineLevel="1">
      <c r="A8" s="23">
        <v>108</v>
      </c>
      <c r="B8" s="24" t="s">
        <v>31</v>
      </c>
      <c r="C8" s="24" t="s">
        <v>32</v>
      </c>
      <c r="D8" s="25">
        <v>33000000</v>
      </c>
      <c r="E8" s="23">
        <v>10803</v>
      </c>
      <c r="F8" s="26">
        <v>10903</v>
      </c>
      <c r="G8" s="23">
        <v>10903</v>
      </c>
      <c r="H8" s="131" t="s">
        <v>33</v>
      </c>
      <c r="I8" s="25">
        <v>14430000</v>
      </c>
      <c r="J8" s="27">
        <v>0</v>
      </c>
      <c r="K8" s="27">
        <v>0</v>
      </c>
      <c r="L8" s="27">
        <v>14430000</v>
      </c>
      <c r="M8" s="23" t="s">
        <v>127</v>
      </c>
      <c r="N8" s="28"/>
      <c r="O8" s="23"/>
      <c r="P8" s="23"/>
      <c r="Q8" s="23" t="s">
        <v>21</v>
      </c>
      <c r="R8" s="23"/>
      <c r="S8" s="28"/>
      <c r="T8" s="23"/>
      <c r="U8" s="28"/>
      <c r="V8" s="23"/>
      <c r="W8" s="23"/>
      <c r="X8" s="28"/>
      <c r="Y8" s="29"/>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row>
    <row r="9" spans="1:237" s="31" customFormat="1" ht="54" customHeight="1" outlineLevel="1">
      <c r="A9" s="32">
        <v>108</v>
      </c>
      <c r="B9" s="24" t="s">
        <v>29</v>
      </c>
      <c r="C9" s="24" t="s">
        <v>34</v>
      </c>
      <c r="D9" s="33">
        <v>1500000</v>
      </c>
      <c r="E9" s="32">
        <v>10712</v>
      </c>
      <c r="F9" s="34">
        <v>10912</v>
      </c>
      <c r="G9" s="32">
        <v>10912</v>
      </c>
      <c r="H9" s="132" t="s">
        <v>33</v>
      </c>
      <c r="I9" s="33">
        <v>1493756</v>
      </c>
      <c r="J9" s="36">
        <v>0</v>
      </c>
      <c r="K9" s="36">
        <v>0</v>
      </c>
      <c r="L9" s="36">
        <v>1493756</v>
      </c>
      <c r="M9" s="23" t="s">
        <v>127</v>
      </c>
      <c r="N9" s="37"/>
      <c r="O9" s="32"/>
      <c r="P9" s="32"/>
      <c r="Q9" s="23" t="s">
        <v>127</v>
      </c>
      <c r="R9" s="32"/>
      <c r="S9" s="37"/>
      <c r="T9" s="32"/>
      <c r="U9" s="37"/>
      <c r="V9" s="32"/>
      <c r="W9" s="32"/>
      <c r="X9" s="37"/>
      <c r="Y9" s="38"/>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row>
    <row r="10" spans="1:237" s="45" customFormat="1" ht="54" customHeight="1">
      <c r="A10" s="141" t="s">
        <v>225</v>
      </c>
      <c r="B10" s="141"/>
      <c r="C10" s="141"/>
      <c r="D10" s="39">
        <f>SUM(D8:D9)</f>
        <v>34500000</v>
      </c>
      <c r="E10" s="40"/>
      <c r="F10" s="40"/>
      <c r="G10" s="41"/>
      <c r="H10" s="42"/>
      <c r="I10" s="39">
        <f>SUM(I8:I9)</f>
        <v>15923756</v>
      </c>
      <c r="J10" s="43">
        <f>SUM(J8:J9)</f>
        <v>0</v>
      </c>
      <c r="K10" s="43">
        <f>SUM(K8:K9)</f>
        <v>0</v>
      </c>
      <c r="L10" s="39">
        <f>SUM(L8:L9)</f>
        <v>15923756</v>
      </c>
      <c r="M10" s="40"/>
      <c r="N10" s="40"/>
      <c r="O10" s="40"/>
      <c r="P10" s="40"/>
      <c r="Q10" s="40"/>
      <c r="R10" s="40"/>
      <c r="S10" s="40"/>
      <c r="T10" s="40"/>
      <c r="U10" s="40"/>
      <c r="V10" s="40"/>
      <c r="W10" s="40"/>
      <c r="X10" s="40"/>
      <c r="Y10" s="44"/>
      <c r="Z10" s="45" t="s">
        <v>21</v>
      </c>
    </row>
    <row r="11" spans="1:237" s="31" customFormat="1" ht="60.5" customHeight="1" outlineLevel="1">
      <c r="A11" s="46">
        <v>108</v>
      </c>
      <c r="B11" s="47" t="s">
        <v>237</v>
      </c>
      <c r="C11" s="47" t="s">
        <v>36</v>
      </c>
      <c r="D11" s="33">
        <v>1150000</v>
      </c>
      <c r="E11" s="23">
        <v>10804</v>
      </c>
      <c r="F11" s="26">
        <v>10902</v>
      </c>
      <c r="G11" s="26">
        <v>10912</v>
      </c>
      <c r="H11" s="47" t="s">
        <v>35</v>
      </c>
      <c r="I11" s="25">
        <v>1150000</v>
      </c>
      <c r="J11" s="36">
        <v>0</v>
      </c>
      <c r="K11" s="36">
        <v>0</v>
      </c>
      <c r="L11" s="25">
        <v>1150000</v>
      </c>
      <c r="M11" s="23" t="s">
        <v>127</v>
      </c>
      <c r="N11" s="48"/>
      <c r="O11" s="46"/>
      <c r="P11" s="48"/>
      <c r="Q11" s="23" t="s">
        <v>127</v>
      </c>
      <c r="R11" s="46"/>
      <c r="S11" s="48"/>
      <c r="T11" s="48"/>
      <c r="U11" s="48"/>
      <c r="V11" s="46"/>
      <c r="W11" s="32"/>
      <c r="X11" s="37"/>
      <c r="Y11" s="38"/>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row>
    <row r="12" spans="1:237" s="31" customFormat="1" ht="54" customHeight="1" outlineLevel="1">
      <c r="A12" s="46">
        <v>108</v>
      </c>
      <c r="B12" s="49" t="s">
        <v>37</v>
      </c>
      <c r="C12" s="47" t="s">
        <v>38</v>
      </c>
      <c r="D12" s="33">
        <v>1850000</v>
      </c>
      <c r="E12" s="23">
        <v>10805</v>
      </c>
      <c r="F12" s="26">
        <v>10905</v>
      </c>
      <c r="G12" s="50" t="s">
        <v>39</v>
      </c>
      <c r="H12" s="47" t="s">
        <v>35</v>
      </c>
      <c r="I12" s="25">
        <v>1682821</v>
      </c>
      <c r="J12" s="36">
        <v>0</v>
      </c>
      <c r="K12" s="36">
        <v>0</v>
      </c>
      <c r="L12" s="25">
        <v>1682821</v>
      </c>
      <c r="M12" s="23" t="s">
        <v>127</v>
      </c>
      <c r="N12" s="48"/>
      <c r="O12" s="46"/>
      <c r="P12" s="48"/>
      <c r="Q12" s="23" t="s">
        <v>127</v>
      </c>
      <c r="R12" s="46"/>
      <c r="S12" s="48"/>
      <c r="T12" s="48"/>
      <c r="U12" s="48"/>
      <c r="V12" s="46"/>
      <c r="W12" s="32"/>
      <c r="X12" s="37"/>
      <c r="Y12" s="38"/>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row>
    <row r="13" spans="1:237" s="53" customFormat="1" ht="54" customHeight="1">
      <c r="A13" s="141" t="s">
        <v>226</v>
      </c>
      <c r="B13" s="141"/>
      <c r="C13" s="141"/>
      <c r="D13" s="51">
        <f>SUM(D11:D12)</f>
        <v>3000000</v>
      </c>
      <c r="E13" s="52"/>
      <c r="F13" s="52"/>
      <c r="G13" s="52"/>
      <c r="H13" s="133"/>
      <c r="I13" s="51">
        <f t="shared" ref="I13:L13" si="0">SUM(I11:I12)</f>
        <v>2832821</v>
      </c>
      <c r="J13" s="43">
        <f t="shared" si="0"/>
        <v>0</v>
      </c>
      <c r="K13" s="43">
        <f t="shared" si="0"/>
        <v>0</v>
      </c>
      <c r="L13" s="51">
        <f t="shared" si="0"/>
        <v>2832821</v>
      </c>
      <c r="M13" s="52"/>
      <c r="N13" s="52"/>
      <c r="O13" s="52"/>
      <c r="P13" s="52"/>
      <c r="Q13" s="52"/>
      <c r="R13" s="52"/>
      <c r="S13" s="40"/>
      <c r="T13" s="40"/>
      <c r="U13" s="40"/>
      <c r="V13" s="40"/>
      <c r="W13" s="40"/>
      <c r="X13" s="40"/>
      <c r="Y13" s="44"/>
      <c r="Z13" s="53" t="s">
        <v>21</v>
      </c>
    </row>
    <row r="14" spans="1:237" s="59" customFormat="1" ht="80" customHeight="1">
      <c r="A14" s="46" t="s">
        <v>30</v>
      </c>
      <c r="B14" s="54" t="s">
        <v>190</v>
      </c>
      <c r="C14" s="54" t="s">
        <v>169</v>
      </c>
      <c r="D14" s="25">
        <v>22528000</v>
      </c>
      <c r="E14" s="55" t="s">
        <v>116</v>
      </c>
      <c r="F14" s="55" t="s">
        <v>117</v>
      </c>
      <c r="G14" s="55" t="s">
        <v>118</v>
      </c>
      <c r="H14" s="134" t="s">
        <v>168</v>
      </c>
      <c r="I14" s="33">
        <v>18948000</v>
      </c>
      <c r="J14" s="36">
        <v>0</v>
      </c>
      <c r="K14" s="36">
        <v>0</v>
      </c>
      <c r="L14" s="33">
        <v>18948000</v>
      </c>
      <c r="M14" s="23" t="s">
        <v>127</v>
      </c>
      <c r="N14" s="56"/>
      <c r="O14" s="56"/>
      <c r="P14" s="56"/>
      <c r="Q14" s="23" t="s">
        <v>127</v>
      </c>
      <c r="R14" s="56"/>
      <c r="S14" s="56"/>
      <c r="T14" s="56"/>
      <c r="U14" s="56"/>
      <c r="V14" s="56"/>
      <c r="W14" s="56"/>
      <c r="X14" s="56"/>
      <c r="Y14" s="54" t="s">
        <v>128</v>
      </c>
      <c r="Z14" s="57"/>
      <c r="AA14" s="58"/>
    </row>
    <row r="15" spans="1:237" s="53" customFormat="1" ht="54" customHeight="1">
      <c r="A15" s="141" t="s">
        <v>227</v>
      </c>
      <c r="B15" s="141"/>
      <c r="C15" s="141"/>
      <c r="D15" s="51">
        <f>SUM(D14)</f>
        <v>22528000</v>
      </c>
      <c r="E15" s="40"/>
      <c r="F15" s="40"/>
      <c r="G15" s="40"/>
      <c r="H15" s="42"/>
      <c r="I15" s="51">
        <f>I14</f>
        <v>18948000</v>
      </c>
      <c r="J15" s="43">
        <f t="shared" ref="J15:K15" si="1">SUM(J11:J14)</f>
        <v>0</v>
      </c>
      <c r="K15" s="43">
        <f t="shared" si="1"/>
        <v>0</v>
      </c>
      <c r="L15" s="51">
        <f>L14</f>
        <v>18948000</v>
      </c>
      <c r="M15" s="40"/>
      <c r="N15" s="40"/>
      <c r="O15" s="40"/>
      <c r="P15" s="40"/>
      <c r="Q15" s="40"/>
      <c r="R15" s="40"/>
      <c r="S15" s="40"/>
      <c r="T15" s="40"/>
      <c r="U15" s="40"/>
      <c r="V15" s="40"/>
      <c r="W15" s="40"/>
      <c r="X15" s="40"/>
      <c r="Y15" s="44"/>
    </row>
    <row r="16" spans="1:237" s="65" customFormat="1" ht="54" customHeight="1">
      <c r="A16" s="142" t="s">
        <v>228</v>
      </c>
      <c r="B16" s="143"/>
      <c r="C16" s="144"/>
      <c r="D16" s="60">
        <f>D13+D10+D15</f>
        <v>60028000</v>
      </c>
      <c r="E16" s="61"/>
      <c r="F16" s="61"/>
      <c r="G16" s="61"/>
      <c r="H16" s="61"/>
      <c r="I16" s="60">
        <f>I13+I10+I15</f>
        <v>37704577</v>
      </c>
      <c r="J16" s="62">
        <f t="shared" ref="J16:L16" si="2">J13+J10+J15</f>
        <v>0</v>
      </c>
      <c r="K16" s="62">
        <f t="shared" si="2"/>
        <v>0</v>
      </c>
      <c r="L16" s="60">
        <f t="shared" si="2"/>
        <v>37704577</v>
      </c>
      <c r="M16" s="63"/>
      <c r="N16" s="64"/>
      <c r="O16" s="64"/>
      <c r="P16" s="64"/>
      <c r="Q16" s="64"/>
      <c r="R16" s="64"/>
      <c r="S16" s="64"/>
      <c r="T16" s="64"/>
      <c r="U16" s="64"/>
      <c r="V16" s="64"/>
      <c r="W16" s="64"/>
      <c r="X16" s="64"/>
      <c r="Y16" s="64"/>
    </row>
    <row r="17" spans="1:192" s="31" customFormat="1" ht="54" customHeight="1" outlineLevel="1">
      <c r="A17" s="66">
        <v>109</v>
      </c>
      <c r="B17" s="67" t="s">
        <v>40</v>
      </c>
      <c r="C17" s="67" t="s">
        <v>165</v>
      </c>
      <c r="D17" s="68">
        <v>35000000</v>
      </c>
      <c r="E17" s="66">
        <v>10903</v>
      </c>
      <c r="F17" s="66">
        <v>10912</v>
      </c>
      <c r="G17" s="66">
        <v>10912</v>
      </c>
      <c r="H17" s="67" t="s">
        <v>33</v>
      </c>
      <c r="I17" s="36">
        <v>35000000</v>
      </c>
      <c r="J17" s="36">
        <v>0</v>
      </c>
      <c r="K17" s="36">
        <v>0</v>
      </c>
      <c r="L17" s="36">
        <f>SUM(I17:K17)</f>
        <v>35000000</v>
      </c>
      <c r="M17" s="70" t="s">
        <v>21</v>
      </c>
      <c r="N17" s="66"/>
      <c r="O17" s="66"/>
      <c r="P17" s="66"/>
      <c r="Q17" s="66" t="s">
        <v>21</v>
      </c>
      <c r="R17" s="66"/>
      <c r="S17" s="66"/>
      <c r="T17" s="66"/>
      <c r="U17" s="66"/>
      <c r="V17" s="66"/>
      <c r="W17" s="66"/>
      <c r="X17" s="66"/>
      <c r="Y17" s="38"/>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row>
    <row r="18" spans="1:192" s="31" customFormat="1" ht="54" customHeight="1" outlineLevel="1">
      <c r="A18" s="66">
        <v>109</v>
      </c>
      <c r="B18" s="67" t="s">
        <v>40</v>
      </c>
      <c r="C18" s="67" t="s">
        <v>166</v>
      </c>
      <c r="D18" s="68">
        <v>11460000</v>
      </c>
      <c r="E18" s="66">
        <v>10905</v>
      </c>
      <c r="F18" s="66">
        <v>10912</v>
      </c>
      <c r="G18" s="66">
        <v>10912</v>
      </c>
      <c r="H18" s="67" t="s">
        <v>33</v>
      </c>
      <c r="I18" s="36">
        <v>11432369</v>
      </c>
      <c r="J18" s="36">
        <v>0</v>
      </c>
      <c r="K18" s="36">
        <v>0</v>
      </c>
      <c r="L18" s="36">
        <f>SUM(I18:K18)</f>
        <v>11432369</v>
      </c>
      <c r="M18" s="70" t="s">
        <v>21</v>
      </c>
      <c r="N18" s="66"/>
      <c r="O18" s="66"/>
      <c r="P18" s="66"/>
      <c r="Q18" s="66" t="s">
        <v>21</v>
      </c>
      <c r="R18" s="66"/>
      <c r="S18" s="66"/>
      <c r="T18" s="66"/>
      <c r="U18" s="66"/>
      <c r="V18" s="66"/>
      <c r="W18" s="66"/>
      <c r="X18" s="66"/>
      <c r="Y18" s="38"/>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row>
    <row r="19" spans="1:192" s="31" customFormat="1" ht="54" customHeight="1" outlineLevel="1">
      <c r="A19" s="66">
        <v>109</v>
      </c>
      <c r="B19" s="67" t="s">
        <v>41</v>
      </c>
      <c r="C19" s="67" t="s">
        <v>129</v>
      </c>
      <c r="D19" s="68">
        <v>32900000</v>
      </c>
      <c r="E19" s="66">
        <v>10904</v>
      </c>
      <c r="F19" s="66">
        <v>11002</v>
      </c>
      <c r="G19" s="66"/>
      <c r="H19" s="67" t="s">
        <v>33</v>
      </c>
      <c r="I19" s="36">
        <v>31293000</v>
      </c>
      <c r="J19" s="36">
        <v>0</v>
      </c>
      <c r="K19" s="36">
        <v>1607000</v>
      </c>
      <c r="L19" s="36">
        <f t="shared" ref="L19:L29" si="3">SUM(I19:K19)</f>
        <v>32900000</v>
      </c>
      <c r="M19" s="70" t="s">
        <v>21</v>
      </c>
      <c r="N19" s="66"/>
      <c r="O19" s="66"/>
      <c r="P19" s="66"/>
      <c r="Q19" s="66" t="s">
        <v>21</v>
      </c>
      <c r="R19" s="66"/>
      <c r="S19" s="66"/>
      <c r="T19" s="66"/>
      <c r="U19" s="66"/>
      <c r="V19" s="66"/>
      <c r="W19" s="66"/>
      <c r="X19" s="66"/>
      <c r="Y19" s="69"/>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row>
    <row r="20" spans="1:192" s="31" customFormat="1" ht="54" customHeight="1" outlineLevel="1">
      <c r="A20" s="66">
        <v>109</v>
      </c>
      <c r="B20" s="67" t="s">
        <v>42</v>
      </c>
      <c r="C20" s="67" t="s">
        <v>130</v>
      </c>
      <c r="D20" s="68">
        <v>19740000</v>
      </c>
      <c r="E20" s="66">
        <v>10903</v>
      </c>
      <c r="F20" s="66">
        <v>10912</v>
      </c>
      <c r="G20" s="66">
        <v>10912</v>
      </c>
      <c r="H20" s="67" t="s">
        <v>33</v>
      </c>
      <c r="I20" s="36">
        <v>19740000</v>
      </c>
      <c r="J20" s="36">
        <v>0</v>
      </c>
      <c r="K20" s="36">
        <v>0</v>
      </c>
      <c r="L20" s="36">
        <f t="shared" si="3"/>
        <v>19740000</v>
      </c>
      <c r="M20" s="70" t="s">
        <v>21</v>
      </c>
      <c r="N20" s="66"/>
      <c r="O20" s="66"/>
      <c r="P20" s="66"/>
      <c r="Q20" s="66" t="s">
        <v>21</v>
      </c>
      <c r="R20" s="66"/>
      <c r="S20" s="66"/>
      <c r="T20" s="66"/>
      <c r="U20" s="66"/>
      <c r="V20" s="66"/>
      <c r="W20" s="66"/>
      <c r="X20" s="66"/>
      <c r="Y20" s="69"/>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row>
    <row r="21" spans="1:192" s="31" customFormat="1" ht="109.5" customHeight="1" outlineLevel="1">
      <c r="A21" s="66">
        <v>109</v>
      </c>
      <c r="B21" s="67" t="s">
        <v>43</v>
      </c>
      <c r="C21" s="67" t="s">
        <v>44</v>
      </c>
      <c r="D21" s="68">
        <v>1500000</v>
      </c>
      <c r="E21" s="66">
        <v>10712</v>
      </c>
      <c r="F21" s="66">
        <v>10912</v>
      </c>
      <c r="G21" s="71"/>
      <c r="H21" s="67" t="s">
        <v>33</v>
      </c>
      <c r="I21" s="36">
        <v>0</v>
      </c>
      <c r="J21" s="36">
        <v>1500000</v>
      </c>
      <c r="K21" s="36">
        <v>0</v>
      </c>
      <c r="L21" s="36">
        <f t="shared" si="3"/>
        <v>1500000</v>
      </c>
      <c r="M21" s="70" t="s">
        <v>21</v>
      </c>
      <c r="N21" s="66"/>
      <c r="O21" s="66"/>
      <c r="P21" s="66"/>
      <c r="Q21" s="66" t="s">
        <v>21</v>
      </c>
      <c r="R21" s="66"/>
      <c r="S21" s="66"/>
      <c r="T21" s="66"/>
      <c r="U21" s="66"/>
      <c r="V21" s="66"/>
      <c r="W21" s="66"/>
      <c r="X21" s="66"/>
      <c r="Y21" s="69" t="s">
        <v>238</v>
      </c>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row>
    <row r="22" spans="1:192" s="31" customFormat="1" ht="54" customHeight="1" outlineLevel="1">
      <c r="A22" s="66">
        <v>109</v>
      </c>
      <c r="B22" s="67" t="s">
        <v>45</v>
      </c>
      <c r="C22" s="67" t="s">
        <v>131</v>
      </c>
      <c r="D22" s="68">
        <v>5317000</v>
      </c>
      <c r="E22" s="66">
        <v>10902</v>
      </c>
      <c r="F22" s="66">
        <v>10912</v>
      </c>
      <c r="G22" s="66">
        <v>10912</v>
      </c>
      <c r="H22" s="67" t="s">
        <v>46</v>
      </c>
      <c r="I22" s="36">
        <v>5317000</v>
      </c>
      <c r="J22" s="36">
        <v>0</v>
      </c>
      <c r="K22" s="36">
        <v>0</v>
      </c>
      <c r="L22" s="36">
        <f t="shared" si="3"/>
        <v>5317000</v>
      </c>
      <c r="M22" s="70" t="s">
        <v>21</v>
      </c>
      <c r="N22" s="66"/>
      <c r="O22" s="66"/>
      <c r="P22" s="66"/>
      <c r="Q22" s="66" t="s">
        <v>21</v>
      </c>
      <c r="R22" s="66"/>
      <c r="S22" s="66"/>
      <c r="T22" s="66"/>
      <c r="U22" s="66"/>
      <c r="V22" s="66"/>
      <c r="W22" s="66"/>
      <c r="X22" s="66"/>
      <c r="Y22" s="38"/>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row>
    <row r="23" spans="1:192" s="31" customFormat="1" ht="54" customHeight="1" outlineLevel="1">
      <c r="A23" s="66">
        <v>109</v>
      </c>
      <c r="B23" s="67" t="s">
        <v>42</v>
      </c>
      <c r="C23" s="67" t="s">
        <v>132</v>
      </c>
      <c r="D23" s="68">
        <v>9300000</v>
      </c>
      <c r="E23" s="66">
        <v>10902</v>
      </c>
      <c r="F23" s="66">
        <v>10912</v>
      </c>
      <c r="G23" s="66">
        <v>10912</v>
      </c>
      <c r="H23" s="67" t="s">
        <v>46</v>
      </c>
      <c r="I23" s="36">
        <v>9300000</v>
      </c>
      <c r="J23" s="36">
        <v>0</v>
      </c>
      <c r="K23" s="36">
        <v>0</v>
      </c>
      <c r="L23" s="36">
        <f t="shared" si="3"/>
        <v>9300000</v>
      </c>
      <c r="M23" s="70" t="s">
        <v>21</v>
      </c>
      <c r="N23" s="66"/>
      <c r="O23" s="66"/>
      <c r="P23" s="66"/>
      <c r="Q23" s="70" t="s">
        <v>21</v>
      </c>
      <c r="R23" s="66"/>
      <c r="S23" s="66"/>
      <c r="T23" s="66"/>
      <c r="U23" s="66"/>
      <c r="V23" s="66"/>
      <c r="W23" s="66"/>
      <c r="X23" s="66"/>
      <c r="Y23" s="38"/>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row>
    <row r="24" spans="1:192" s="31" customFormat="1" ht="54" customHeight="1" outlineLevel="1">
      <c r="A24" s="66">
        <v>109</v>
      </c>
      <c r="B24" s="67" t="s">
        <v>48</v>
      </c>
      <c r="C24" s="67" t="s">
        <v>133</v>
      </c>
      <c r="D24" s="68">
        <v>4100000</v>
      </c>
      <c r="E24" s="66">
        <v>10902</v>
      </c>
      <c r="F24" s="66">
        <v>10912</v>
      </c>
      <c r="G24" s="66">
        <v>10912</v>
      </c>
      <c r="H24" s="67" t="s">
        <v>46</v>
      </c>
      <c r="I24" s="36">
        <v>4100000</v>
      </c>
      <c r="J24" s="36">
        <v>0</v>
      </c>
      <c r="K24" s="36">
        <v>0</v>
      </c>
      <c r="L24" s="36">
        <f t="shared" si="3"/>
        <v>4100000</v>
      </c>
      <c r="M24" s="70" t="s">
        <v>21</v>
      </c>
      <c r="N24" s="66"/>
      <c r="O24" s="66"/>
      <c r="P24" s="66"/>
      <c r="Q24" s="66" t="s">
        <v>49</v>
      </c>
      <c r="R24" s="66"/>
      <c r="S24" s="66"/>
      <c r="T24" s="66"/>
      <c r="U24" s="66"/>
      <c r="V24" s="66"/>
      <c r="W24" s="66"/>
      <c r="X24" s="66"/>
      <c r="Y24" s="38"/>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row>
    <row r="25" spans="1:192" s="31" customFormat="1" ht="54" customHeight="1" outlineLevel="1">
      <c r="A25" s="66">
        <v>109</v>
      </c>
      <c r="B25" s="67" t="s">
        <v>25</v>
      </c>
      <c r="C25" s="67" t="s">
        <v>134</v>
      </c>
      <c r="D25" s="68">
        <v>3760000</v>
      </c>
      <c r="E25" s="66">
        <v>10901</v>
      </c>
      <c r="F25" s="66">
        <v>10910</v>
      </c>
      <c r="G25" s="66">
        <v>10910</v>
      </c>
      <c r="H25" s="67" t="s">
        <v>50</v>
      </c>
      <c r="I25" s="36">
        <v>3760000</v>
      </c>
      <c r="J25" s="36">
        <v>0</v>
      </c>
      <c r="K25" s="36">
        <v>0</v>
      </c>
      <c r="L25" s="36">
        <f t="shared" si="3"/>
        <v>3760000</v>
      </c>
      <c r="M25" s="70" t="s">
        <v>21</v>
      </c>
      <c r="N25" s="66"/>
      <c r="O25" s="66"/>
      <c r="P25" s="66"/>
      <c r="Q25" s="66" t="s">
        <v>49</v>
      </c>
      <c r="R25" s="66"/>
      <c r="S25" s="66"/>
      <c r="T25" s="66"/>
      <c r="U25" s="66"/>
      <c r="V25" s="66"/>
      <c r="W25" s="66"/>
      <c r="X25" s="66"/>
      <c r="Y25" s="38"/>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row>
    <row r="26" spans="1:192" s="31" customFormat="1" ht="54" customHeight="1" outlineLevel="1">
      <c r="A26" s="66">
        <v>109</v>
      </c>
      <c r="B26" s="67" t="s">
        <v>22</v>
      </c>
      <c r="C26" s="67" t="s">
        <v>135</v>
      </c>
      <c r="D26" s="68">
        <v>36653000</v>
      </c>
      <c r="E26" s="66">
        <v>10902</v>
      </c>
      <c r="F26" s="66">
        <v>10912</v>
      </c>
      <c r="G26" s="66">
        <v>10912</v>
      </c>
      <c r="H26" s="67" t="s">
        <v>46</v>
      </c>
      <c r="I26" s="36">
        <v>36653000</v>
      </c>
      <c r="J26" s="36">
        <v>0</v>
      </c>
      <c r="K26" s="36">
        <v>0</v>
      </c>
      <c r="L26" s="36">
        <f t="shared" si="3"/>
        <v>36653000</v>
      </c>
      <c r="M26" s="70" t="s">
        <v>21</v>
      </c>
      <c r="N26" s="66"/>
      <c r="O26" s="66"/>
      <c r="P26" s="66"/>
      <c r="Q26" s="70" t="s">
        <v>21</v>
      </c>
      <c r="R26" s="66"/>
      <c r="S26" s="66"/>
      <c r="T26" s="66"/>
      <c r="U26" s="66"/>
      <c r="V26" s="66"/>
      <c r="W26" s="66"/>
      <c r="X26" s="66"/>
      <c r="Y26" s="38"/>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row>
    <row r="27" spans="1:192" s="31" customFormat="1" ht="54" customHeight="1" outlineLevel="1">
      <c r="A27" s="66">
        <v>109</v>
      </c>
      <c r="B27" s="67" t="s">
        <v>22</v>
      </c>
      <c r="C27" s="67" t="s">
        <v>136</v>
      </c>
      <c r="D27" s="68">
        <v>7996000</v>
      </c>
      <c r="E27" s="66">
        <v>10902</v>
      </c>
      <c r="F27" s="66">
        <v>10912</v>
      </c>
      <c r="G27" s="66">
        <v>10912</v>
      </c>
      <c r="H27" s="67" t="s">
        <v>46</v>
      </c>
      <c r="I27" s="36">
        <v>7996000</v>
      </c>
      <c r="J27" s="36">
        <v>0</v>
      </c>
      <c r="K27" s="36">
        <v>0</v>
      </c>
      <c r="L27" s="36">
        <f t="shared" si="3"/>
        <v>7996000</v>
      </c>
      <c r="M27" s="70" t="s">
        <v>21</v>
      </c>
      <c r="N27" s="66"/>
      <c r="O27" s="66"/>
      <c r="P27" s="66"/>
      <c r="Q27" s="70" t="s">
        <v>21</v>
      </c>
      <c r="R27" s="66"/>
      <c r="S27" s="66"/>
      <c r="T27" s="66"/>
      <c r="U27" s="66"/>
      <c r="V27" s="66"/>
      <c r="W27" s="66"/>
      <c r="X27" s="66"/>
      <c r="Y27" s="38"/>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row>
    <row r="28" spans="1:192" s="31" customFormat="1" ht="54" customHeight="1" outlineLevel="1">
      <c r="A28" s="66">
        <v>109</v>
      </c>
      <c r="B28" s="67" t="s">
        <v>51</v>
      </c>
      <c r="C28" s="67" t="s">
        <v>137</v>
      </c>
      <c r="D28" s="68">
        <v>16589000</v>
      </c>
      <c r="E28" s="66">
        <v>10902</v>
      </c>
      <c r="F28" s="66">
        <v>10912</v>
      </c>
      <c r="G28" s="66">
        <v>10912</v>
      </c>
      <c r="H28" s="67" t="s">
        <v>46</v>
      </c>
      <c r="I28" s="36">
        <v>16589000</v>
      </c>
      <c r="J28" s="36">
        <v>0</v>
      </c>
      <c r="K28" s="36">
        <v>0</v>
      </c>
      <c r="L28" s="36">
        <f t="shared" si="3"/>
        <v>16589000</v>
      </c>
      <c r="M28" s="70" t="s">
        <v>21</v>
      </c>
      <c r="N28" s="66"/>
      <c r="O28" s="66"/>
      <c r="P28" s="72"/>
      <c r="Q28" s="70" t="s">
        <v>21</v>
      </c>
      <c r="R28" s="72"/>
      <c r="S28" s="66"/>
      <c r="T28" s="72"/>
      <c r="U28" s="66"/>
      <c r="V28" s="66"/>
      <c r="W28" s="72"/>
      <c r="X28" s="66"/>
      <c r="Y28" s="38"/>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row>
    <row r="29" spans="1:192" s="74" customFormat="1" ht="63.5" customHeight="1" outlineLevel="1">
      <c r="A29" s="66">
        <v>109</v>
      </c>
      <c r="B29" s="67" t="s">
        <v>52</v>
      </c>
      <c r="C29" s="67" t="s">
        <v>53</v>
      </c>
      <c r="D29" s="68">
        <v>294000</v>
      </c>
      <c r="E29" s="66">
        <v>10907</v>
      </c>
      <c r="F29" s="66">
        <v>10910</v>
      </c>
      <c r="G29" s="66">
        <v>10910</v>
      </c>
      <c r="H29" s="67" t="s">
        <v>33</v>
      </c>
      <c r="I29" s="36">
        <v>294000</v>
      </c>
      <c r="J29" s="36">
        <v>0</v>
      </c>
      <c r="K29" s="36">
        <v>0</v>
      </c>
      <c r="L29" s="36">
        <f t="shared" si="3"/>
        <v>294000</v>
      </c>
      <c r="M29" s="70" t="s">
        <v>21</v>
      </c>
      <c r="N29" s="66"/>
      <c r="O29" s="66"/>
      <c r="P29" s="66"/>
      <c r="Q29" s="66" t="s">
        <v>21</v>
      </c>
      <c r="R29" s="66"/>
      <c r="S29" s="66"/>
      <c r="T29" s="66"/>
      <c r="U29" s="66"/>
      <c r="V29" s="66"/>
      <c r="W29" s="66"/>
      <c r="X29" s="66"/>
      <c r="Y29" s="24" t="s">
        <v>160</v>
      </c>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c r="DO29" s="73"/>
      <c r="DP29" s="73"/>
      <c r="DQ29" s="73"/>
      <c r="DR29" s="73"/>
      <c r="DS29" s="73"/>
      <c r="DT29" s="73"/>
      <c r="DU29" s="73"/>
      <c r="DV29" s="73"/>
      <c r="DW29" s="73"/>
      <c r="DX29" s="73"/>
      <c r="DY29" s="73"/>
      <c r="DZ29" s="73"/>
      <c r="EA29" s="73"/>
      <c r="EB29" s="73"/>
      <c r="EC29" s="73"/>
      <c r="ED29" s="73"/>
      <c r="EE29" s="73"/>
      <c r="EF29" s="73"/>
      <c r="EG29" s="73"/>
      <c r="EH29" s="73"/>
      <c r="EI29" s="73"/>
      <c r="EJ29" s="73"/>
      <c r="EK29" s="73"/>
      <c r="EL29" s="73"/>
      <c r="EM29" s="73"/>
      <c r="EN29" s="73"/>
      <c r="EO29" s="73"/>
      <c r="EP29" s="73"/>
      <c r="EQ29" s="73"/>
      <c r="ER29" s="73"/>
      <c r="ES29" s="73"/>
      <c r="ET29" s="73"/>
      <c r="EU29" s="73"/>
      <c r="EV29" s="73"/>
      <c r="EW29" s="73"/>
      <c r="EX29" s="73"/>
      <c r="EY29" s="73"/>
      <c r="EZ29" s="73"/>
      <c r="FA29" s="73"/>
      <c r="FB29" s="73"/>
      <c r="FC29" s="73"/>
      <c r="FD29" s="73"/>
      <c r="FE29" s="73"/>
      <c r="FF29" s="73"/>
      <c r="FG29" s="73"/>
      <c r="FH29" s="73"/>
      <c r="FI29" s="73"/>
      <c r="FJ29" s="73"/>
      <c r="FK29" s="73"/>
      <c r="FL29" s="73"/>
      <c r="FM29" s="73"/>
      <c r="FN29" s="73"/>
      <c r="FO29" s="73"/>
      <c r="FP29" s="73"/>
      <c r="FQ29" s="73"/>
      <c r="FR29" s="73"/>
      <c r="FS29" s="73"/>
      <c r="FT29" s="73"/>
      <c r="FU29" s="73"/>
      <c r="FV29" s="73"/>
      <c r="FW29" s="73"/>
      <c r="FX29" s="73"/>
      <c r="FY29" s="73"/>
      <c r="FZ29" s="73"/>
      <c r="GA29" s="73"/>
      <c r="GB29" s="73"/>
      <c r="GC29" s="73"/>
      <c r="GD29" s="73"/>
      <c r="GE29" s="73"/>
      <c r="GF29" s="73"/>
      <c r="GG29" s="73"/>
      <c r="GH29" s="73"/>
      <c r="GI29" s="73"/>
      <c r="GJ29" s="73"/>
    </row>
    <row r="30" spans="1:192" s="75" customFormat="1" ht="55" customHeight="1">
      <c r="A30" s="141" t="s">
        <v>229</v>
      </c>
      <c r="B30" s="141"/>
      <c r="C30" s="141"/>
      <c r="D30" s="43">
        <f>SUM(D17:D29)</f>
        <v>184609000</v>
      </c>
      <c r="E30" s="52"/>
      <c r="F30" s="52"/>
      <c r="G30" s="52"/>
      <c r="H30" s="133"/>
      <c r="I30" s="43">
        <f>SUM(I17:I29)</f>
        <v>181474369</v>
      </c>
      <c r="J30" s="43">
        <f>SUM(J17:J29)</f>
        <v>1500000</v>
      </c>
      <c r="K30" s="43">
        <f>SUM(K17:K29)</f>
        <v>1607000</v>
      </c>
      <c r="L30" s="43">
        <f>SUM(L17:L29)</f>
        <v>184581369</v>
      </c>
      <c r="M30" s="40"/>
      <c r="N30" s="40"/>
      <c r="O30" s="40"/>
      <c r="P30" s="40"/>
      <c r="Q30" s="40"/>
      <c r="R30" s="40"/>
      <c r="S30" s="40"/>
      <c r="T30" s="40"/>
      <c r="U30" s="40"/>
      <c r="V30" s="40"/>
      <c r="W30" s="40"/>
      <c r="X30" s="40"/>
      <c r="Y30" s="44" t="s">
        <v>188</v>
      </c>
      <c r="Z30" s="75" t="s">
        <v>107</v>
      </c>
      <c r="AA30" s="76"/>
    </row>
    <row r="31" spans="1:192" s="31" customFormat="1" ht="75" customHeight="1" outlineLevel="1">
      <c r="A31" s="32">
        <v>109</v>
      </c>
      <c r="B31" s="77" t="s">
        <v>18</v>
      </c>
      <c r="C31" s="24" t="s">
        <v>54</v>
      </c>
      <c r="D31" s="33">
        <v>10800000</v>
      </c>
      <c r="E31" s="32">
        <v>10902</v>
      </c>
      <c r="F31" s="32">
        <v>10912</v>
      </c>
      <c r="G31" s="32">
        <v>10912</v>
      </c>
      <c r="H31" s="132" t="s">
        <v>55</v>
      </c>
      <c r="I31" s="33">
        <v>10800000</v>
      </c>
      <c r="J31" s="36">
        <v>0</v>
      </c>
      <c r="K31" s="36">
        <v>0</v>
      </c>
      <c r="L31" s="36">
        <f t="shared" ref="L31:L42" si="4">I31</f>
        <v>10800000</v>
      </c>
      <c r="M31" s="32" t="s">
        <v>56</v>
      </c>
      <c r="N31" s="37"/>
      <c r="O31" s="32"/>
      <c r="P31" s="32" t="s">
        <v>56</v>
      </c>
      <c r="Q31" s="32"/>
      <c r="R31" s="32" t="s">
        <v>56</v>
      </c>
      <c r="S31" s="37"/>
      <c r="T31" s="32" t="s">
        <v>56</v>
      </c>
      <c r="U31" s="37"/>
      <c r="V31" s="32" t="s">
        <v>56</v>
      </c>
      <c r="W31" s="32"/>
      <c r="X31" s="37"/>
      <c r="Y31" s="129" t="s">
        <v>193</v>
      </c>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row>
    <row r="32" spans="1:192" s="31" customFormat="1" ht="54" customHeight="1" outlineLevel="1">
      <c r="A32" s="32">
        <v>109</v>
      </c>
      <c r="B32" s="77" t="s">
        <v>57</v>
      </c>
      <c r="C32" s="24" t="s">
        <v>58</v>
      </c>
      <c r="D32" s="33">
        <v>23850000</v>
      </c>
      <c r="E32" s="32">
        <v>10902</v>
      </c>
      <c r="F32" s="32">
        <v>10912</v>
      </c>
      <c r="G32" s="32">
        <v>10912</v>
      </c>
      <c r="H32" s="132" t="s">
        <v>55</v>
      </c>
      <c r="I32" s="33">
        <v>23850000</v>
      </c>
      <c r="J32" s="36">
        <v>0</v>
      </c>
      <c r="K32" s="36">
        <v>0</v>
      </c>
      <c r="L32" s="36">
        <f t="shared" si="4"/>
        <v>23850000</v>
      </c>
      <c r="M32" s="32" t="s">
        <v>56</v>
      </c>
      <c r="N32" s="37"/>
      <c r="O32" s="32"/>
      <c r="P32" s="32" t="s">
        <v>56</v>
      </c>
      <c r="Q32" s="32"/>
      <c r="R32" s="32" t="s">
        <v>56</v>
      </c>
      <c r="S32" s="37"/>
      <c r="T32" s="32" t="s">
        <v>56</v>
      </c>
      <c r="U32" s="37"/>
      <c r="V32" s="32" t="s">
        <v>56</v>
      </c>
      <c r="W32" s="32"/>
      <c r="X32" s="37"/>
      <c r="Y32" s="24" t="s">
        <v>212</v>
      </c>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row>
    <row r="33" spans="1:225" s="31" customFormat="1" ht="54" customHeight="1" outlineLevel="1">
      <c r="A33" s="32">
        <v>109</v>
      </c>
      <c r="B33" s="77" t="s">
        <v>59</v>
      </c>
      <c r="C33" s="24" t="s">
        <v>60</v>
      </c>
      <c r="D33" s="33">
        <v>15950000</v>
      </c>
      <c r="E33" s="32">
        <v>10902</v>
      </c>
      <c r="F33" s="32">
        <v>10912</v>
      </c>
      <c r="G33" s="32">
        <v>10912</v>
      </c>
      <c r="H33" s="132" t="s">
        <v>55</v>
      </c>
      <c r="I33" s="33">
        <v>15950000</v>
      </c>
      <c r="J33" s="36">
        <v>0</v>
      </c>
      <c r="K33" s="36">
        <v>0</v>
      </c>
      <c r="L33" s="36">
        <f t="shared" si="4"/>
        <v>15950000</v>
      </c>
      <c r="M33" s="32" t="s">
        <v>56</v>
      </c>
      <c r="N33" s="37"/>
      <c r="O33" s="32"/>
      <c r="P33" s="32" t="s">
        <v>56</v>
      </c>
      <c r="Q33" s="32"/>
      <c r="R33" s="32" t="s">
        <v>56</v>
      </c>
      <c r="S33" s="37"/>
      <c r="T33" s="32" t="s">
        <v>56</v>
      </c>
      <c r="U33" s="37"/>
      <c r="V33" s="32" t="s">
        <v>56</v>
      </c>
      <c r="W33" s="32"/>
      <c r="X33" s="37"/>
      <c r="Y33" s="24" t="s">
        <v>212</v>
      </c>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row>
    <row r="34" spans="1:225" s="31" customFormat="1" ht="54" customHeight="1" outlineLevel="1">
      <c r="A34" s="32">
        <v>109</v>
      </c>
      <c r="B34" s="77" t="s">
        <v>59</v>
      </c>
      <c r="C34" s="24" t="s">
        <v>61</v>
      </c>
      <c r="D34" s="33">
        <v>15140000</v>
      </c>
      <c r="E34" s="32">
        <v>10902</v>
      </c>
      <c r="F34" s="32">
        <v>10912</v>
      </c>
      <c r="G34" s="32">
        <v>10912</v>
      </c>
      <c r="H34" s="132" t="s">
        <v>55</v>
      </c>
      <c r="I34" s="33">
        <v>15140000</v>
      </c>
      <c r="J34" s="36">
        <v>0</v>
      </c>
      <c r="K34" s="36">
        <v>0</v>
      </c>
      <c r="L34" s="36">
        <f t="shared" si="4"/>
        <v>15140000</v>
      </c>
      <c r="M34" s="32" t="s">
        <v>56</v>
      </c>
      <c r="N34" s="37"/>
      <c r="O34" s="32"/>
      <c r="P34" s="37"/>
      <c r="Q34" s="32" t="s">
        <v>56</v>
      </c>
      <c r="R34" s="32"/>
      <c r="S34" s="37"/>
      <c r="T34" s="32"/>
      <c r="U34" s="37"/>
      <c r="V34" s="32"/>
      <c r="W34" s="37"/>
      <c r="X34" s="37"/>
      <c r="Y34" s="24"/>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row>
    <row r="35" spans="1:225" s="31" customFormat="1" ht="54" customHeight="1" outlineLevel="1">
      <c r="A35" s="32">
        <v>109</v>
      </c>
      <c r="B35" s="77" t="s">
        <v>62</v>
      </c>
      <c r="C35" s="24" t="s">
        <v>63</v>
      </c>
      <c r="D35" s="33">
        <v>7960000</v>
      </c>
      <c r="E35" s="32">
        <v>10902</v>
      </c>
      <c r="F35" s="32">
        <v>10912</v>
      </c>
      <c r="G35" s="32">
        <v>10912</v>
      </c>
      <c r="H35" s="132" t="s">
        <v>55</v>
      </c>
      <c r="I35" s="33">
        <v>7960000</v>
      </c>
      <c r="J35" s="36">
        <v>0</v>
      </c>
      <c r="K35" s="36">
        <v>0</v>
      </c>
      <c r="L35" s="36">
        <f t="shared" si="4"/>
        <v>7960000</v>
      </c>
      <c r="M35" s="32" t="s">
        <v>56</v>
      </c>
      <c r="N35" s="37"/>
      <c r="O35" s="32"/>
      <c r="P35" s="37"/>
      <c r="Q35" s="32" t="s">
        <v>56</v>
      </c>
      <c r="R35" s="32"/>
      <c r="S35" s="37"/>
      <c r="T35" s="32"/>
      <c r="U35" s="37"/>
      <c r="V35" s="32"/>
      <c r="W35" s="37"/>
      <c r="X35" s="37"/>
      <c r="Y35" s="24"/>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row>
    <row r="36" spans="1:225" s="31" customFormat="1" ht="54" customHeight="1" outlineLevel="1">
      <c r="A36" s="32">
        <v>109</v>
      </c>
      <c r="B36" s="77" t="s">
        <v>64</v>
      </c>
      <c r="C36" s="24" t="s">
        <v>65</v>
      </c>
      <c r="D36" s="33">
        <v>74980000</v>
      </c>
      <c r="E36" s="32">
        <v>10903</v>
      </c>
      <c r="F36" s="32">
        <v>10912</v>
      </c>
      <c r="G36" s="32">
        <v>10912</v>
      </c>
      <c r="H36" s="132" t="s">
        <v>55</v>
      </c>
      <c r="I36" s="33">
        <v>72958375</v>
      </c>
      <c r="J36" s="36">
        <v>0</v>
      </c>
      <c r="K36" s="36">
        <v>0</v>
      </c>
      <c r="L36" s="36">
        <f t="shared" si="4"/>
        <v>72958375</v>
      </c>
      <c r="M36" s="32" t="s">
        <v>56</v>
      </c>
      <c r="N36" s="37"/>
      <c r="O36" s="32"/>
      <c r="P36" s="37"/>
      <c r="Q36" s="32" t="s">
        <v>56</v>
      </c>
      <c r="R36" s="32"/>
      <c r="S36" s="37"/>
      <c r="T36" s="32"/>
      <c r="U36" s="37"/>
      <c r="V36" s="32"/>
      <c r="W36" s="37"/>
      <c r="X36" s="37"/>
      <c r="Y36" s="24"/>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row>
    <row r="37" spans="1:225" s="31" customFormat="1" ht="54" customHeight="1" outlineLevel="1">
      <c r="A37" s="32">
        <v>109</v>
      </c>
      <c r="B37" s="77" t="s">
        <v>59</v>
      </c>
      <c r="C37" s="24" t="s">
        <v>66</v>
      </c>
      <c r="D37" s="33">
        <v>9452000</v>
      </c>
      <c r="E37" s="32">
        <v>10902</v>
      </c>
      <c r="F37" s="32">
        <v>10912</v>
      </c>
      <c r="G37" s="32">
        <v>10912</v>
      </c>
      <c r="H37" s="132" t="s">
        <v>55</v>
      </c>
      <c r="I37" s="33">
        <v>9452000</v>
      </c>
      <c r="J37" s="36">
        <v>0</v>
      </c>
      <c r="K37" s="36">
        <v>0</v>
      </c>
      <c r="L37" s="36">
        <f t="shared" si="4"/>
        <v>9452000</v>
      </c>
      <c r="M37" s="32" t="s">
        <v>56</v>
      </c>
      <c r="N37" s="37"/>
      <c r="O37" s="32"/>
      <c r="P37" s="37"/>
      <c r="Q37" s="32" t="s">
        <v>56</v>
      </c>
      <c r="R37" s="32"/>
      <c r="S37" s="37"/>
      <c r="T37" s="32"/>
      <c r="U37" s="37"/>
      <c r="V37" s="32"/>
      <c r="W37" s="37"/>
      <c r="X37" s="37"/>
      <c r="Y37" s="24"/>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row>
    <row r="38" spans="1:225" s="31" customFormat="1" ht="54" customHeight="1" outlineLevel="1">
      <c r="A38" s="32">
        <v>109</v>
      </c>
      <c r="B38" s="67" t="s">
        <v>19</v>
      </c>
      <c r="C38" s="24" t="s">
        <v>67</v>
      </c>
      <c r="D38" s="33">
        <v>87000000</v>
      </c>
      <c r="E38" s="32">
        <v>10902</v>
      </c>
      <c r="F38" s="32">
        <v>10912</v>
      </c>
      <c r="G38" s="32">
        <v>10912</v>
      </c>
      <c r="H38" s="132" t="s">
        <v>55</v>
      </c>
      <c r="I38" s="33">
        <v>87000000</v>
      </c>
      <c r="J38" s="36">
        <v>0</v>
      </c>
      <c r="K38" s="36">
        <v>0</v>
      </c>
      <c r="L38" s="36">
        <f t="shared" si="4"/>
        <v>87000000</v>
      </c>
      <c r="M38" s="32" t="s">
        <v>56</v>
      </c>
      <c r="N38" s="37"/>
      <c r="O38" s="32"/>
      <c r="P38" s="37"/>
      <c r="Q38" s="32" t="s">
        <v>56</v>
      </c>
      <c r="R38" s="32"/>
      <c r="S38" s="37"/>
      <c r="T38" s="32"/>
      <c r="U38" s="37"/>
      <c r="V38" s="32"/>
      <c r="W38" s="37"/>
      <c r="X38" s="37"/>
      <c r="Y38" s="24"/>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row>
    <row r="39" spans="1:225" s="31" customFormat="1" ht="54" customHeight="1" outlineLevel="1">
      <c r="A39" s="32">
        <v>109</v>
      </c>
      <c r="B39" s="77" t="s">
        <v>68</v>
      </c>
      <c r="C39" s="24" t="s">
        <v>69</v>
      </c>
      <c r="D39" s="33">
        <v>28970000</v>
      </c>
      <c r="E39" s="78">
        <v>10902</v>
      </c>
      <c r="F39" s="32">
        <v>10912</v>
      </c>
      <c r="G39" s="32">
        <v>10912</v>
      </c>
      <c r="H39" s="132" t="s">
        <v>55</v>
      </c>
      <c r="I39" s="33">
        <v>28970000</v>
      </c>
      <c r="J39" s="36">
        <v>0</v>
      </c>
      <c r="K39" s="36">
        <v>0</v>
      </c>
      <c r="L39" s="36">
        <f t="shared" si="4"/>
        <v>28970000</v>
      </c>
      <c r="M39" s="32" t="s">
        <v>56</v>
      </c>
      <c r="N39" s="37"/>
      <c r="O39" s="32"/>
      <c r="P39" s="37"/>
      <c r="Q39" s="32" t="s">
        <v>56</v>
      </c>
      <c r="R39" s="32"/>
      <c r="S39" s="37"/>
      <c r="T39" s="32"/>
      <c r="U39" s="37"/>
      <c r="V39" s="32"/>
      <c r="W39" s="37"/>
      <c r="X39" s="37"/>
      <c r="Y39" s="24"/>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row>
    <row r="40" spans="1:225" s="31" customFormat="1" ht="54" customHeight="1" outlineLevel="1">
      <c r="A40" s="32">
        <v>109</v>
      </c>
      <c r="B40" s="67" t="s">
        <v>19</v>
      </c>
      <c r="C40" s="24" t="s">
        <v>70</v>
      </c>
      <c r="D40" s="33">
        <v>25200000</v>
      </c>
      <c r="E40" s="32">
        <v>10902</v>
      </c>
      <c r="F40" s="32">
        <v>10912</v>
      </c>
      <c r="G40" s="32">
        <v>10912</v>
      </c>
      <c r="H40" s="132" t="s">
        <v>55</v>
      </c>
      <c r="I40" s="33">
        <v>24546479</v>
      </c>
      <c r="J40" s="36">
        <v>0</v>
      </c>
      <c r="K40" s="36">
        <v>0</v>
      </c>
      <c r="L40" s="36">
        <f t="shared" si="4"/>
        <v>24546479</v>
      </c>
      <c r="M40" s="32" t="s">
        <v>56</v>
      </c>
      <c r="N40" s="37"/>
      <c r="O40" s="32"/>
      <c r="P40" s="37"/>
      <c r="Q40" s="32" t="s">
        <v>56</v>
      </c>
      <c r="R40" s="32"/>
      <c r="S40" s="37"/>
      <c r="T40" s="32"/>
      <c r="U40" s="37"/>
      <c r="V40" s="32"/>
      <c r="W40" s="37"/>
      <c r="X40" s="37"/>
      <c r="Y40" s="24"/>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row>
    <row r="41" spans="1:225" s="31" customFormat="1" ht="54" customHeight="1" outlineLevel="1">
      <c r="A41" s="32">
        <v>109</v>
      </c>
      <c r="B41" s="67" t="s">
        <v>211</v>
      </c>
      <c r="C41" s="24" t="s">
        <v>213</v>
      </c>
      <c r="D41" s="33">
        <v>58200000</v>
      </c>
      <c r="E41" s="32">
        <v>10904</v>
      </c>
      <c r="F41" s="32">
        <v>10912</v>
      </c>
      <c r="G41" s="32">
        <v>10912</v>
      </c>
      <c r="H41" s="132" t="s">
        <v>55</v>
      </c>
      <c r="I41" s="33">
        <v>57960051</v>
      </c>
      <c r="J41" s="36">
        <v>0</v>
      </c>
      <c r="K41" s="36">
        <v>0</v>
      </c>
      <c r="L41" s="36">
        <f>I41</f>
        <v>57960051</v>
      </c>
      <c r="M41" s="32" t="s">
        <v>56</v>
      </c>
      <c r="N41" s="37"/>
      <c r="O41" s="32"/>
      <c r="P41" s="37"/>
      <c r="Q41" s="32" t="s">
        <v>56</v>
      </c>
      <c r="R41" s="32"/>
      <c r="S41" s="37"/>
      <c r="T41" s="32"/>
      <c r="U41" s="37"/>
      <c r="V41" s="32"/>
      <c r="W41" s="37"/>
      <c r="X41" s="37"/>
      <c r="Y41" s="24"/>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row>
    <row r="42" spans="1:225" s="31" customFormat="1" ht="54" customHeight="1" outlineLevel="1">
      <c r="A42" s="32">
        <v>109</v>
      </c>
      <c r="B42" s="79" t="s">
        <v>159</v>
      </c>
      <c r="C42" s="24" t="s">
        <v>71</v>
      </c>
      <c r="D42" s="33">
        <v>5000000</v>
      </c>
      <c r="E42" s="32">
        <v>10905</v>
      </c>
      <c r="F42" s="32">
        <v>10912</v>
      </c>
      <c r="G42" s="32">
        <v>10912</v>
      </c>
      <c r="H42" s="132" t="s">
        <v>55</v>
      </c>
      <c r="I42" s="33">
        <v>5000000</v>
      </c>
      <c r="J42" s="36">
        <v>0</v>
      </c>
      <c r="K42" s="36">
        <v>0</v>
      </c>
      <c r="L42" s="36">
        <f t="shared" si="4"/>
        <v>5000000</v>
      </c>
      <c r="M42" s="32" t="s">
        <v>56</v>
      </c>
      <c r="N42" s="37"/>
      <c r="O42" s="32"/>
      <c r="P42" s="37"/>
      <c r="Q42" s="32" t="s">
        <v>56</v>
      </c>
      <c r="R42" s="32"/>
      <c r="S42" s="37"/>
      <c r="T42" s="32"/>
      <c r="U42" s="37"/>
      <c r="V42" s="32"/>
      <c r="W42" s="37"/>
      <c r="X42" s="37"/>
      <c r="Y42" s="129"/>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row>
    <row r="43" spans="1:225" s="83" customFormat="1" ht="54" customHeight="1">
      <c r="A43" s="147" t="s">
        <v>230</v>
      </c>
      <c r="B43" s="148"/>
      <c r="C43" s="149"/>
      <c r="D43" s="39">
        <f>SUM(D31:D41)</f>
        <v>357502000</v>
      </c>
      <c r="E43" s="80"/>
      <c r="F43" s="80"/>
      <c r="G43" s="80"/>
      <c r="H43" s="133"/>
      <c r="I43" s="39">
        <f>SUM(I31:I42)</f>
        <v>359586905</v>
      </c>
      <c r="J43" s="43">
        <f>SUM(J31:J41)</f>
        <v>0</v>
      </c>
      <c r="K43" s="43">
        <f>SUM(K31:K41)</f>
        <v>0</v>
      </c>
      <c r="L43" s="39">
        <f>SUM(L31:L42)</f>
        <v>359586905</v>
      </c>
      <c r="M43" s="81"/>
      <c r="N43" s="82"/>
      <c r="O43" s="81"/>
      <c r="P43" s="81"/>
      <c r="Q43" s="81"/>
      <c r="R43" s="81"/>
      <c r="S43" s="81"/>
      <c r="T43" s="81"/>
      <c r="U43" s="81"/>
      <c r="V43" s="81"/>
      <c r="W43" s="81"/>
      <c r="X43" s="81"/>
      <c r="Y43" s="44" t="s">
        <v>186</v>
      </c>
      <c r="Z43" s="83" t="s">
        <v>21</v>
      </c>
    </row>
    <row r="44" spans="1:225" s="89" customFormat="1" ht="54" customHeight="1" outlineLevel="1">
      <c r="A44" s="32">
        <v>109</v>
      </c>
      <c r="B44" s="69" t="s">
        <v>72</v>
      </c>
      <c r="C44" s="84" t="s">
        <v>209</v>
      </c>
      <c r="D44" s="85">
        <v>9184250</v>
      </c>
      <c r="E44" s="66">
        <v>10901</v>
      </c>
      <c r="F44" s="66">
        <v>10912</v>
      </c>
      <c r="G44" s="66">
        <v>10912</v>
      </c>
      <c r="H44" s="67" t="s">
        <v>138</v>
      </c>
      <c r="I44" s="86">
        <v>9184250</v>
      </c>
      <c r="J44" s="36">
        <v>0</v>
      </c>
      <c r="K44" s="36">
        <v>0</v>
      </c>
      <c r="L44" s="86">
        <f>I44</f>
        <v>9184250</v>
      </c>
      <c r="M44" s="32" t="s">
        <v>56</v>
      </c>
      <c r="N44" s="66"/>
      <c r="O44" s="66"/>
      <c r="P44" s="66"/>
      <c r="Q44" s="32" t="s">
        <v>56</v>
      </c>
      <c r="R44" s="87"/>
      <c r="S44" s="87"/>
      <c r="T44" s="87"/>
      <c r="U44" s="87"/>
      <c r="V44" s="87"/>
      <c r="W44" s="87"/>
      <c r="X44" s="87"/>
      <c r="Y44" s="88"/>
    </row>
    <row r="45" spans="1:225" s="89" customFormat="1" ht="54" customHeight="1" outlineLevel="1">
      <c r="A45" s="32">
        <v>109</v>
      </c>
      <c r="B45" s="69" t="s">
        <v>74</v>
      </c>
      <c r="C45" s="69" t="s">
        <v>210</v>
      </c>
      <c r="D45" s="85">
        <v>13070000</v>
      </c>
      <c r="E45" s="66">
        <v>10902</v>
      </c>
      <c r="F45" s="66">
        <v>10912</v>
      </c>
      <c r="G45" s="66">
        <v>10912</v>
      </c>
      <c r="H45" s="67" t="s">
        <v>138</v>
      </c>
      <c r="I45" s="86">
        <v>13070000</v>
      </c>
      <c r="J45" s="36">
        <v>0</v>
      </c>
      <c r="K45" s="36">
        <v>0</v>
      </c>
      <c r="L45" s="86">
        <f t="shared" ref="L45" si="5">I45</f>
        <v>13070000</v>
      </c>
      <c r="M45" s="32" t="s">
        <v>56</v>
      </c>
      <c r="N45" s="66"/>
      <c r="O45" s="66"/>
      <c r="P45" s="66"/>
      <c r="Q45" s="32" t="s">
        <v>56</v>
      </c>
      <c r="R45" s="87"/>
      <c r="S45" s="87"/>
      <c r="T45" s="87"/>
      <c r="U45" s="87"/>
      <c r="V45" s="87"/>
      <c r="W45" s="87"/>
      <c r="X45" s="87"/>
      <c r="Y45" s="88"/>
    </row>
    <row r="46" spans="1:225" s="91" customFormat="1" ht="54" customHeight="1">
      <c r="A46" s="141" t="s">
        <v>231</v>
      </c>
      <c r="B46" s="141"/>
      <c r="C46" s="141"/>
      <c r="D46" s="90">
        <f>SUM(D44:D45)</f>
        <v>22254250</v>
      </c>
      <c r="E46" s="40"/>
      <c r="F46" s="40"/>
      <c r="G46" s="40"/>
      <c r="H46" s="42"/>
      <c r="I46" s="90">
        <f>SUM(I44:I45)</f>
        <v>22254250</v>
      </c>
      <c r="J46" s="52">
        <f t="shared" ref="J46:L46" si="6">SUM(J44:J45)</f>
        <v>0</v>
      </c>
      <c r="K46" s="52">
        <f t="shared" si="6"/>
        <v>0</v>
      </c>
      <c r="L46" s="90">
        <f t="shared" si="6"/>
        <v>22254250</v>
      </c>
      <c r="M46" s="40"/>
      <c r="N46" s="40"/>
      <c r="O46" s="40"/>
      <c r="P46" s="40"/>
      <c r="Q46" s="40"/>
      <c r="R46" s="40"/>
      <c r="S46" s="40"/>
      <c r="T46" s="40"/>
      <c r="U46" s="40"/>
      <c r="V46" s="40"/>
      <c r="W46" s="40"/>
      <c r="X46" s="40"/>
      <c r="Y46" s="44" t="s">
        <v>147</v>
      </c>
      <c r="Z46" s="91" t="s">
        <v>107</v>
      </c>
    </row>
    <row r="47" spans="1:225" s="89" customFormat="1" ht="116" customHeight="1" outlineLevel="1">
      <c r="A47" s="32" t="s">
        <v>75</v>
      </c>
      <c r="B47" s="67" t="s">
        <v>139</v>
      </c>
      <c r="C47" s="24" t="s">
        <v>191</v>
      </c>
      <c r="D47" s="33">
        <v>5240000</v>
      </c>
      <c r="E47" s="32">
        <v>10904</v>
      </c>
      <c r="F47" s="32">
        <v>10912</v>
      </c>
      <c r="G47" s="32">
        <v>10912</v>
      </c>
      <c r="H47" s="132" t="s">
        <v>164</v>
      </c>
      <c r="I47" s="33">
        <v>5240000</v>
      </c>
      <c r="J47" s="36">
        <v>0</v>
      </c>
      <c r="K47" s="36">
        <v>0</v>
      </c>
      <c r="L47" s="36">
        <v>5240000</v>
      </c>
      <c r="M47" s="32" t="s">
        <v>56</v>
      </c>
      <c r="N47" s="78"/>
      <c r="O47" s="78"/>
      <c r="P47" s="78"/>
      <c r="Q47" s="32" t="s">
        <v>56</v>
      </c>
      <c r="R47" s="78"/>
      <c r="S47" s="78"/>
      <c r="T47" s="78"/>
      <c r="U47" s="78"/>
      <c r="V47" s="78"/>
      <c r="W47" s="78"/>
      <c r="X47" s="78"/>
      <c r="Y47" s="137" t="s">
        <v>187</v>
      </c>
      <c r="AA47" s="89" t="s">
        <v>76</v>
      </c>
    </row>
    <row r="48" spans="1:225" s="91" customFormat="1" ht="54" customHeight="1">
      <c r="A48" s="141" t="s">
        <v>232</v>
      </c>
      <c r="B48" s="141"/>
      <c r="C48" s="141"/>
      <c r="D48" s="90">
        <f>SUM(D47:D47)</f>
        <v>5240000</v>
      </c>
      <c r="E48" s="80"/>
      <c r="F48" s="80"/>
      <c r="G48" s="80"/>
      <c r="H48" s="133"/>
      <c r="I48" s="90">
        <f>SUM(I47:I47)</f>
        <v>5240000</v>
      </c>
      <c r="J48" s="52">
        <f>SUM(J47:J47)</f>
        <v>0</v>
      </c>
      <c r="K48" s="52">
        <f>SUM(K47:K47)</f>
        <v>0</v>
      </c>
      <c r="L48" s="90">
        <f>SUM(L47:L47)</f>
        <v>5240000</v>
      </c>
      <c r="M48" s="40"/>
      <c r="N48" s="40"/>
      <c r="O48" s="40"/>
      <c r="P48" s="40"/>
      <c r="Q48" s="40"/>
      <c r="R48" s="40"/>
      <c r="S48" s="40"/>
      <c r="T48" s="40"/>
      <c r="U48" s="40"/>
      <c r="V48" s="40"/>
      <c r="W48" s="40"/>
      <c r="X48" s="40"/>
      <c r="Y48" s="44" t="s">
        <v>148</v>
      </c>
      <c r="Z48" s="91" t="s">
        <v>107</v>
      </c>
    </row>
    <row r="49" spans="1:27" s="89" customFormat="1" ht="115" customHeight="1" outlineLevel="1">
      <c r="A49" s="32" t="s">
        <v>75</v>
      </c>
      <c r="B49" s="67" t="s">
        <v>139</v>
      </c>
      <c r="C49" s="24" t="s">
        <v>191</v>
      </c>
      <c r="D49" s="33">
        <v>283000</v>
      </c>
      <c r="E49" s="32">
        <v>10904</v>
      </c>
      <c r="F49" s="32">
        <v>10912</v>
      </c>
      <c r="G49" s="32">
        <v>10912</v>
      </c>
      <c r="H49" s="132" t="s">
        <v>162</v>
      </c>
      <c r="I49" s="33">
        <v>283000</v>
      </c>
      <c r="J49" s="36">
        <v>0</v>
      </c>
      <c r="K49" s="36">
        <v>0</v>
      </c>
      <c r="L49" s="36">
        <v>283000</v>
      </c>
      <c r="M49" s="32" t="s">
        <v>56</v>
      </c>
      <c r="N49" s="32"/>
      <c r="O49" s="32"/>
      <c r="P49" s="32"/>
      <c r="Q49" s="32" t="s">
        <v>56</v>
      </c>
      <c r="R49" s="33"/>
      <c r="S49" s="32"/>
      <c r="T49" s="67"/>
      <c r="U49" s="24"/>
      <c r="V49" s="33"/>
      <c r="W49" s="32"/>
      <c r="X49" s="32"/>
      <c r="Y49" s="58" t="s">
        <v>187</v>
      </c>
    </row>
    <row r="50" spans="1:27" s="89" customFormat="1" ht="55" customHeight="1" outlineLevel="1">
      <c r="A50" s="32" t="s">
        <v>75</v>
      </c>
      <c r="B50" s="67" t="s">
        <v>140</v>
      </c>
      <c r="C50" s="24" t="s">
        <v>192</v>
      </c>
      <c r="D50" s="33">
        <v>1882000</v>
      </c>
      <c r="E50" s="32">
        <v>10905</v>
      </c>
      <c r="F50" s="32">
        <v>10912</v>
      </c>
      <c r="G50" s="32">
        <v>10912</v>
      </c>
      <c r="H50" s="132" t="s">
        <v>214</v>
      </c>
      <c r="I50" s="33">
        <v>1882000</v>
      </c>
      <c r="J50" s="36">
        <v>0</v>
      </c>
      <c r="K50" s="36">
        <v>0</v>
      </c>
      <c r="L50" s="36">
        <v>1882000</v>
      </c>
      <c r="M50" s="32" t="s">
        <v>56</v>
      </c>
      <c r="N50" s="32"/>
      <c r="O50" s="32" t="s">
        <v>56</v>
      </c>
      <c r="P50" s="32"/>
      <c r="Q50" s="35"/>
      <c r="R50" s="32" t="s">
        <v>56</v>
      </c>
      <c r="S50" s="32"/>
      <c r="T50" s="32" t="s">
        <v>56</v>
      </c>
      <c r="U50" s="24"/>
      <c r="V50" s="33"/>
      <c r="W50" s="32" t="s">
        <v>56</v>
      </c>
      <c r="X50" s="32"/>
      <c r="Y50" s="32"/>
    </row>
    <row r="51" spans="1:27" s="89" customFormat="1" ht="409" customHeight="1" outlineLevel="1">
      <c r="A51" s="32" t="s">
        <v>75</v>
      </c>
      <c r="B51" s="67" t="s">
        <v>141</v>
      </c>
      <c r="C51" s="24" t="s">
        <v>189</v>
      </c>
      <c r="D51" s="33">
        <v>2065000</v>
      </c>
      <c r="E51" s="32">
        <v>10904</v>
      </c>
      <c r="F51" s="32">
        <v>10912</v>
      </c>
      <c r="G51" s="32">
        <v>10912</v>
      </c>
      <c r="H51" s="132" t="s">
        <v>163</v>
      </c>
      <c r="I51" s="33">
        <v>2065000</v>
      </c>
      <c r="J51" s="36">
        <v>0</v>
      </c>
      <c r="K51" s="36">
        <v>0</v>
      </c>
      <c r="L51" s="36">
        <v>2065000</v>
      </c>
      <c r="M51" s="32" t="s">
        <v>56</v>
      </c>
      <c r="N51" s="32"/>
      <c r="O51" s="32" t="s">
        <v>56</v>
      </c>
      <c r="P51" s="32"/>
      <c r="Q51" s="35"/>
      <c r="R51" s="32" t="s">
        <v>56</v>
      </c>
      <c r="S51" s="32"/>
      <c r="T51" s="32" t="s">
        <v>56</v>
      </c>
      <c r="U51" s="24"/>
      <c r="V51" s="32" t="s">
        <v>56</v>
      </c>
      <c r="W51" s="32"/>
      <c r="X51" s="32"/>
      <c r="Y51" s="58" t="s">
        <v>240</v>
      </c>
    </row>
    <row r="52" spans="1:27" s="91" customFormat="1" ht="55" customHeight="1">
      <c r="A52" s="141" t="s">
        <v>233</v>
      </c>
      <c r="B52" s="141"/>
      <c r="C52" s="141"/>
      <c r="D52" s="92">
        <f>SUM(D49:D51)</f>
        <v>4230000</v>
      </c>
      <c r="E52" s="40"/>
      <c r="F52" s="40"/>
      <c r="G52" s="40"/>
      <c r="H52" s="42"/>
      <c r="I52" s="92">
        <f>SUM(I49:I51)</f>
        <v>4230000</v>
      </c>
      <c r="J52" s="43">
        <f>SUM(J49:J51)</f>
        <v>0</v>
      </c>
      <c r="K52" s="43">
        <f>SUM(K49:K51)</f>
        <v>0</v>
      </c>
      <c r="L52" s="92">
        <f>SUM(L49:L51)</f>
        <v>4230000</v>
      </c>
      <c r="M52" s="40"/>
      <c r="N52" s="40"/>
      <c r="O52" s="40"/>
      <c r="P52" s="40"/>
      <c r="Q52" s="40"/>
      <c r="R52" s="40"/>
      <c r="S52" s="40"/>
      <c r="T52" s="40"/>
      <c r="U52" s="40"/>
      <c r="V52" s="40"/>
      <c r="W52" s="40"/>
      <c r="X52" s="40"/>
      <c r="Y52" s="44" t="s">
        <v>110</v>
      </c>
    </row>
    <row r="53" spans="1:27" s="89" customFormat="1" ht="130" customHeight="1" outlineLevel="1">
      <c r="A53" s="66">
        <v>109</v>
      </c>
      <c r="B53" s="67" t="s">
        <v>18</v>
      </c>
      <c r="C53" s="67" t="s">
        <v>112</v>
      </c>
      <c r="D53" s="36">
        <v>5200000</v>
      </c>
      <c r="E53" s="66">
        <v>10812</v>
      </c>
      <c r="F53" s="66">
        <v>10912</v>
      </c>
      <c r="G53" s="66">
        <v>10912</v>
      </c>
      <c r="H53" s="67" t="s">
        <v>35</v>
      </c>
      <c r="I53" s="93">
        <v>5200000</v>
      </c>
      <c r="J53" s="36">
        <v>0</v>
      </c>
      <c r="K53" s="36">
        <v>0</v>
      </c>
      <c r="L53" s="36">
        <v>5200000</v>
      </c>
      <c r="M53" s="66" t="s">
        <v>56</v>
      </c>
      <c r="N53" s="66"/>
      <c r="O53" s="66" t="s">
        <v>56</v>
      </c>
      <c r="P53" s="66"/>
      <c r="Q53" s="87"/>
      <c r="R53" s="66" t="s">
        <v>56</v>
      </c>
      <c r="S53" s="66"/>
      <c r="T53" s="66" t="s">
        <v>56</v>
      </c>
      <c r="U53" s="66"/>
      <c r="V53" s="66" t="s">
        <v>56</v>
      </c>
      <c r="W53" s="87"/>
      <c r="X53" s="87"/>
      <c r="Y53" s="67" t="s">
        <v>194</v>
      </c>
    </row>
    <row r="54" spans="1:27" s="89" customFormat="1" ht="130" customHeight="1" outlineLevel="1">
      <c r="A54" s="66">
        <v>109</v>
      </c>
      <c r="B54" s="67" t="s">
        <v>18</v>
      </c>
      <c r="C54" s="67" t="s">
        <v>113</v>
      </c>
      <c r="D54" s="93">
        <v>2050000</v>
      </c>
      <c r="E54" s="70">
        <v>10901</v>
      </c>
      <c r="F54" s="32">
        <v>10912</v>
      </c>
      <c r="G54" s="32">
        <v>10912</v>
      </c>
      <c r="H54" s="67" t="s">
        <v>35</v>
      </c>
      <c r="I54" s="93">
        <v>2050000</v>
      </c>
      <c r="J54" s="36">
        <v>0</v>
      </c>
      <c r="K54" s="36">
        <v>0</v>
      </c>
      <c r="L54" s="93">
        <v>2050000</v>
      </c>
      <c r="M54" s="70" t="s">
        <v>21</v>
      </c>
      <c r="N54" s="70"/>
      <c r="O54" s="70" t="s">
        <v>21</v>
      </c>
      <c r="P54" s="70"/>
      <c r="Q54" s="70"/>
      <c r="R54" s="70" t="s">
        <v>21</v>
      </c>
      <c r="S54" s="70"/>
      <c r="T54" s="70" t="s">
        <v>21</v>
      </c>
      <c r="U54" s="70"/>
      <c r="V54" s="70" t="s">
        <v>21</v>
      </c>
      <c r="W54" s="67"/>
      <c r="X54" s="67"/>
      <c r="Y54" s="69" t="s">
        <v>28</v>
      </c>
    </row>
    <row r="55" spans="1:27" s="89" customFormat="1" ht="130" customHeight="1" outlineLevel="1">
      <c r="A55" s="66">
        <v>109</v>
      </c>
      <c r="B55" s="67" t="s">
        <v>18</v>
      </c>
      <c r="C55" s="67" t="s">
        <v>114</v>
      </c>
      <c r="D55" s="36">
        <v>8200000</v>
      </c>
      <c r="E55" s="66">
        <v>10902</v>
      </c>
      <c r="F55" s="32">
        <v>10912</v>
      </c>
      <c r="G55" s="32">
        <v>10912</v>
      </c>
      <c r="H55" s="67" t="s">
        <v>35</v>
      </c>
      <c r="I55" s="93">
        <v>8200000</v>
      </c>
      <c r="J55" s="36">
        <v>0</v>
      </c>
      <c r="K55" s="36">
        <v>0</v>
      </c>
      <c r="L55" s="36">
        <v>8200000</v>
      </c>
      <c r="M55" s="66" t="s">
        <v>56</v>
      </c>
      <c r="N55" s="66"/>
      <c r="O55" s="66" t="s">
        <v>56</v>
      </c>
      <c r="P55" s="66"/>
      <c r="Q55" s="66"/>
      <c r="R55" s="66" t="s">
        <v>56</v>
      </c>
      <c r="S55" s="66"/>
      <c r="T55" s="66" t="s">
        <v>56</v>
      </c>
      <c r="U55" s="66"/>
      <c r="V55" s="66" t="s">
        <v>56</v>
      </c>
      <c r="W55" s="94"/>
      <c r="X55" s="94"/>
      <c r="Y55" s="67" t="s">
        <v>77</v>
      </c>
    </row>
    <row r="56" spans="1:27" s="89" customFormat="1" ht="54" customHeight="1" outlineLevel="1">
      <c r="A56" s="66">
        <v>109</v>
      </c>
      <c r="B56" s="67" t="s">
        <v>26</v>
      </c>
      <c r="C56" s="67" t="s">
        <v>115</v>
      </c>
      <c r="D56" s="36">
        <v>6150000</v>
      </c>
      <c r="E56" s="70">
        <v>10902</v>
      </c>
      <c r="F56" s="70">
        <v>10912</v>
      </c>
      <c r="G56" s="70">
        <v>10912</v>
      </c>
      <c r="H56" s="67" t="s">
        <v>35</v>
      </c>
      <c r="I56" s="93">
        <v>6150000</v>
      </c>
      <c r="J56" s="93">
        <v>0</v>
      </c>
      <c r="K56" s="93">
        <v>0</v>
      </c>
      <c r="L56" s="93">
        <v>6150000</v>
      </c>
      <c r="M56" s="66" t="s">
        <v>56</v>
      </c>
      <c r="N56" s="70"/>
      <c r="O56" s="70"/>
      <c r="P56" s="70"/>
      <c r="Q56" s="66" t="s">
        <v>56</v>
      </c>
      <c r="R56" s="70"/>
      <c r="S56" s="70"/>
      <c r="T56" s="70"/>
      <c r="U56" s="70"/>
      <c r="V56" s="70"/>
      <c r="W56" s="70"/>
      <c r="X56" s="70"/>
      <c r="Y56" s="69"/>
    </row>
    <row r="57" spans="1:27" s="96" customFormat="1" ht="55" customHeight="1" outlineLevel="1">
      <c r="A57" s="66">
        <v>109</v>
      </c>
      <c r="B57" s="67" t="s">
        <v>78</v>
      </c>
      <c r="C57" s="67" t="s">
        <v>79</v>
      </c>
      <c r="D57" s="36">
        <v>380000</v>
      </c>
      <c r="E57" s="72">
        <v>10904</v>
      </c>
      <c r="F57" s="95" t="s">
        <v>39</v>
      </c>
      <c r="G57" s="95" t="s">
        <v>39</v>
      </c>
      <c r="H57" s="67" t="s">
        <v>35</v>
      </c>
      <c r="I57" s="36">
        <v>370000</v>
      </c>
      <c r="J57" s="36">
        <v>0</v>
      </c>
      <c r="K57" s="36">
        <v>0</v>
      </c>
      <c r="L57" s="36">
        <v>370000</v>
      </c>
      <c r="M57" s="66"/>
      <c r="N57" s="66" t="s">
        <v>56</v>
      </c>
      <c r="O57" s="66"/>
      <c r="P57" s="66"/>
      <c r="Q57" s="66" t="s">
        <v>56</v>
      </c>
      <c r="R57" s="66"/>
      <c r="S57" s="66"/>
      <c r="T57" s="66"/>
      <c r="U57" s="66"/>
      <c r="V57" s="66"/>
      <c r="W57" s="66"/>
      <c r="X57" s="66"/>
      <c r="Y57" s="69" t="s">
        <v>195</v>
      </c>
    </row>
    <row r="58" spans="1:27" s="98" customFormat="1" ht="104" customHeight="1" outlineLevel="1">
      <c r="A58" s="46">
        <v>109</v>
      </c>
      <c r="B58" s="47" t="s">
        <v>80</v>
      </c>
      <c r="C58" s="49" t="s">
        <v>81</v>
      </c>
      <c r="D58" s="36">
        <v>680000</v>
      </c>
      <c r="E58" s="66">
        <v>10909</v>
      </c>
      <c r="F58" s="66">
        <v>11009</v>
      </c>
      <c r="G58" s="97"/>
      <c r="H58" s="67" t="s">
        <v>35</v>
      </c>
      <c r="I58" s="36">
        <v>0</v>
      </c>
      <c r="J58" s="36">
        <v>0</v>
      </c>
      <c r="K58" s="36">
        <v>680000</v>
      </c>
      <c r="L58" s="36">
        <f>SUM(I58:K58)</f>
        <v>680000</v>
      </c>
      <c r="M58" s="66" t="s">
        <v>56</v>
      </c>
      <c r="N58" s="48"/>
      <c r="O58" s="46"/>
      <c r="P58" s="48"/>
      <c r="Q58" s="66" t="s">
        <v>56</v>
      </c>
      <c r="R58" s="46"/>
      <c r="S58" s="48"/>
      <c r="T58" s="48"/>
      <c r="U58" s="48"/>
      <c r="V58" s="46"/>
      <c r="W58" s="48"/>
      <c r="X58" s="48"/>
      <c r="Y58" s="24" t="s">
        <v>215</v>
      </c>
    </row>
    <row r="59" spans="1:27" s="98" customFormat="1" ht="120" customHeight="1" outlineLevel="1">
      <c r="A59" s="46">
        <v>109</v>
      </c>
      <c r="B59" s="47" t="s">
        <v>82</v>
      </c>
      <c r="C59" s="47" t="s">
        <v>83</v>
      </c>
      <c r="D59" s="36">
        <v>790000</v>
      </c>
      <c r="E59" s="66">
        <v>10908</v>
      </c>
      <c r="F59" s="66">
        <v>10912</v>
      </c>
      <c r="G59" s="66">
        <v>10911</v>
      </c>
      <c r="H59" s="67" t="s">
        <v>35</v>
      </c>
      <c r="I59" s="36">
        <v>790000</v>
      </c>
      <c r="J59" s="36">
        <v>0</v>
      </c>
      <c r="K59" s="36">
        <v>0</v>
      </c>
      <c r="L59" s="36">
        <f>SUM(I59:K59)</f>
        <v>790000</v>
      </c>
      <c r="M59" s="66" t="s">
        <v>56</v>
      </c>
      <c r="N59" s="48"/>
      <c r="O59" s="46"/>
      <c r="P59" s="48"/>
      <c r="Q59" s="66" t="s">
        <v>56</v>
      </c>
      <c r="R59" s="48"/>
      <c r="S59" s="99"/>
      <c r="T59" s="48"/>
      <c r="U59" s="48"/>
      <c r="V59" s="46"/>
      <c r="W59" s="48"/>
      <c r="X59" s="48"/>
      <c r="Y59" s="24" t="s">
        <v>196</v>
      </c>
    </row>
    <row r="60" spans="1:27" s="98" customFormat="1" ht="100" customHeight="1" outlineLevel="1">
      <c r="A60" s="46">
        <v>109</v>
      </c>
      <c r="B60" s="47" t="s">
        <v>84</v>
      </c>
      <c r="C60" s="47" t="s">
        <v>216</v>
      </c>
      <c r="D60" s="36">
        <v>950000</v>
      </c>
      <c r="E60" s="100">
        <v>10912</v>
      </c>
      <c r="F60" s="66">
        <v>11004</v>
      </c>
      <c r="G60" s="97"/>
      <c r="H60" s="67" t="s">
        <v>35</v>
      </c>
      <c r="I60" s="93">
        <v>0</v>
      </c>
      <c r="J60" s="36">
        <v>0</v>
      </c>
      <c r="K60" s="36">
        <v>950000</v>
      </c>
      <c r="L60" s="36">
        <f>SUM(I60:K60)</f>
        <v>950000</v>
      </c>
      <c r="M60" s="66" t="s">
        <v>56</v>
      </c>
      <c r="N60" s="48"/>
      <c r="O60" s="46"/>
      <c r="P60" s="48"/>
      <c r="Q60" s="66" t="s">
        <v>56</v>
      </c>
      <c r="R60" s="46"/>
      <c r="S60" s="48"/>
      <c r="T60" s="48"/>
      <c r="U60" s="48"/>
      <c r="V60" s="46"/>
      <c r="W60" s="48"/>
      <c r="X60" s="48"/>
      <c r="Y60" s="138" t="s">
        <v>241</v>
      </c>
    </row>
    <row r="61" spans="1:27" s="83" customFormat="1" ht="55" customHeight="1">
      <c r="A61" s="146" t="s">
        <v>234</v>
      </c>
      <c r="B61" s="146"/>
      <c r="C61" s="146"/>
      <c r="D61" s="43">
        <f>SUM(D53:D60)</f>
        <v>24400000</v>
      </c>
      <c r="E61" s="43"/>
      <c r="F61" s="43"/>
      <c r="G61" s="43"/>
      <c r="H61" s="135"/>
      <c r="I61" s="43">
        <f>SUM(I53:I60)</f>
        <v>22760000</v>
      </c>
      <c r="J61" s="43">
        <f>SUM(J53:J60)</f>
        <v>0</v>
      </c>
      <c r="K61" s="43">
        <f>SUM(K53:K60)</f>
        <v>1630000</v>
      </c>
      <c r="L61" s="43">
        <f>SUM(L53:L60)</f>
        <v>24390000</v>
      </c>
      <c r="M61" s="101"/>
      <c r="N61" s="101"/>
      <c r="O61" s="101"/>
      <c r="P61" s="101"/>
      <c r="Q61" s="101"/>
      <c r="R61" s="101"/>
      <c r="S61" s="101"/>
      <c r="T61" s="101"/>
      <c r="U61" s="101"/>
      <c r="V61" s="101"/>
      <c r="W61" s="101"/>
      <c r="X61" s="101"/>
      <c r="Y61" s="44" t="s">
        <v>149</v>
      </c>
      <c r="Z61" s="83" t="s">
        <v>108</v>
      </c>
    </row>
    <row r="62" spans="1:27" s="110" customFormat="1" ht="170.5" customHeight="1">
      <c r="A62" s="102">
        <v>109</v>
      </c>
      <c r="B62" s="103" t="s">
        <v>57</v>
      </c>
      <c r="C62" s="103" t="s">
        <v>122</v>
      </c>
      <c r="D62" s="104">
        <v>1160000</v>
      </c>
      <c r="E62" s="102">
        <v>10903</v>
      </c>
      <c r="F62" s="105">
        <v>10912</v>
      </c>
      <c r="G62" s="105">
        <v>10912</v>
      </c>
      <c r="H62" s="136" t="s">
        <v>123</v>
      </c>
      <c r="I62" s="104">
        <v>1160000</v>
      </c>
      <c r="J62" s="36">
        <v>0</v>
      </c>
      <c r="K62" s="36">
        <v>0</v>
      </c>
      <c r="L62" s="104">
        <v>1160000</v>
      </c>
      <c r="M62" s="66" t="s">
        <v>56</v>
      </c>
      <c r="N62" s="105"/>
      <c r="O62" s="66" t="s">
        <v>56</v>
      </c>
      <c r="P62" s="106"/>
      <c r="Q62" s="102"/>
      <c r="R62" s="66" t="s">
        <v>56</v>
      </c>
      <c r="S62" s="105"/>
      <c r="T62" s="66" t="s">
        <v>56</v>
      </c>
      <c r="U62" s="105"/>
      <c r="V62" s="66" t="s">
        <v>56</v>
      </c>
      <c r="W62" s="105"/>
      <c r="X62" s="105"/>
      <c r="Y62" s="107" t="s">
        <v>142</v>
      </c>
      <c r="Z62" s="108" t="s">
        <v>47</v>
      </c>
      <c r="AA62" s="109"/>
    </row>
    <row r="63" spans="1:27" s="53" customFormat="1" ht="54" customHeight="1">
      <c r="A63" s="141" t="s">
        <v>109</v>
      </c>
      <c r="B63" s="141"/>
      <c r="C63" s="141"/>
      <c r="D63" s="111">
        <f>SUM(D62)</f>
        <v>1160000</v>
      </c>
      <c r="E63" s="40"/>
      <c r="F63" s="40"/>
      <c r="G63" s="40"/>
      <c r="H63" s="42"/>
      <c r="I63" s="111">
        <f>SUM(I62)</f>
        <v>1160000</v>
      </c>
      <c r="J63" s="43">
        <f t="shared" ref="J63:L63" si="7">SUM(J62)</f>
        <v>0</v>
      </c>
      <c r="K63" s="43">
        <f t="shared" si="7"/>
        <v>0</v>
      </c>
      <c r="L63" s="112">
        <f t="shared" si="7"/>
        <v>1160000</v>
      </c>
      <c r="M63" s="40"/>
      <c r="N63" s="40"/>
      <c r="O63" s="40"/>
      <c r="P63" s="40"/>
      <c r="Q63" s="40"/>
      <c r="R63" s="40"/>
      <c r="S63" s="40"/>
      <c r="T63" s="40"/>
      <c r="U63" s="40"/>
      <c r="V63" s="40"/>
      <c r="W63" s="40"/>
      <c r="X63" s="40"/>
      <c r="Y63" s="44" t="s">
        <v>150</v>
      </c>
    </row>
    <row r="64" spans="1:27" s="89" customFormat="1" ht="54" customHeight="1" outlineLevel="1">
      <c r="A64" s="66">
        <v>109</v>
      </c>
      <c r="B64" s="67" t="s">
        <v>22</v>
      </c>
      <c r="C64" s="67" t="s">
        <v>85</v>
      </c>
      <c r="D64" s="68">
        <v>17790000</v>
      </c>
      <c r="E64" s="66">
        <v>10902</v>
      </c>
      <c r="F64" s="66">
        <v>10912</v>
      </c>
      <c r="G64" s="66">
        <v>10912</v>
      </c>
      <c r="H64" s="67" t="s">
        <v>86</v>
      </c>
      <c r="I64" s="68">
        <v>17145640</v>
      </c>
      <c r="J64" s="36">
        <v>0</v>
      </c>
      <c r="K64" s="36">
        <v>0</v>
      </c>
      <c r="L64" s="68">
        <f>SUM(I64:K64)</f>
        <v>17145640</v>
      </c>
      <c r="M64" s="66" t="s">
        <v>56</v>
      </c>
      <c r="N64" s="66"/>
      <c r="O64" s="66"/>
      <c r="P64" s="66"/>
      <c r="Q64" s="66" t="s">
        <v>56</v>
      </c>
      <c r="R64" s="66"/>
      <c r="S64" s="66"/>
      <c r="T64" s="66"/>
      <c r="U64" s="66"/>
      <c r="V64" s="66"/>
      <c r="W64" s="66"/>
      <c r="X64" s="78"/>
      <c r="Y64" s="38"/>
    </row>
    <row r="65" spans="1:27" s="89" customFormat="1" ht="54" customHeight="1" outlineLevel="1">
      <c r="A65" s="66">
        <v>109</v>
      </c>
      <c r="B65" s="67" t="s">
        <v>22</v>
      </c>
      <c r="C65" s="67" t="s">
        <v>143</v>
      </c>
      <c r="D65" s="68">
        <v>4923180</v>
      </c>
      <c r="E65" s="66">
        <v>10901</v>
      </c>
      <c r="F65" s="66">
        <v>10912</v>
      </c>
      <c r="G65" s="66">
        <v>10912</v>
      </c>
      <c r="H65" s="67" t="s">
        <v>86</v>
      </c>
      <c r="I65" s="68">
        <v>4923180</v>
      </c>
      <c r="J65" s="36">
        <v>0</v>
      </c>
      <c r="K65" s="36">
        <v>0</v>
      </c>
      <c r="L65" s="68">
        <f>SUM(I65:K65)</f>
        <v>4923180</v>
      </c>
      <c r="M65" s="66" t="s">
        <v>56</v>
      </c>
      <c r="N65" s="66"/>
      <c r="O65" s="66"/>
      <c r="P65" s="66"/>
      <c r="Q65" s="66" t="s">
        <v>56</v>
      </c>
      <c r="R65" s="66"/>
      <c r="S65" s="66"/>
      <c r="T65" s="66"/>
      <c r="U65" s="66"/>
      <c r="V65" s="66"/>
      <c r="W65" s="66"/>
      <c r="X65" s="78"/>
      <c r="Y65" s="38"/>
    </row>
    <row r="66" spans="1:27" s="89" customFormat="1" ht="54" customHeight="1" outlineLevel="1">
      <c r="A66" s="66">
        <v>109</v>
      </c>
      <c r="B66" s="67" t="s">
        <v>87</v>
      </c>
      <c r="C66" s="67" t="s">
        <v>144</v>
      </c>
      <c r="D66" s="68">
        <v>1600000</v>
      </c>
      <c r="E66" s="66">
        <v>10902</v>
      </c>
      <c r="F66" s="66">
        <v>10912</v>
      </c>
      <c r="G66" s="66">
        <v>10912</v>
      </c>
      <c r="H66" s="67" t="s">
        <v>86</v>
      </c>
      <c r="I66" s="68">
        <v>1600000</v>
      </c>
      <c r="J66" s="36">
        <v>0</v>
      </c>
      <c r="K66" s="36">
        <v>0</v>
      </c>
      <c r="L66" s="68">
        <f t="shared" ref="L66:L75" si="8">SUM(I66:K66)</f>
        <v>1600000</v>
      </c>
      <c r="M66" s="66" t="s">
        <v>56</v>
      </c>
      <c r="N66" s="66"/>
      <c r="O66" s="66"/>
      <c r="P66" s="66"/>
      <c r="Q66" s="66" t="s">
        <v>56</v>
      </c>
      <c r="R66" s="66"/>
      <c r="S66" s="66"/>
      <c r="T66" s="66"/>
      <c r="U66" s="66"/>
      <c r="V66" s="66"/>
      <c r="W66" s="66"/>
      <c r="X66" s="78"/>
      <c r="Y66" s="38"/>
    </row>
    <row r="67" spans="1:27" s="89" customFormat="1" ht="54" customHeight="1" outlineLevel="1">
      <c r="A67" s="66">
        <v>109</v>
      </c>
      <c r="B67" s="67" t="s">
        <v>88</v>
      </c>
      <c r="C67" s="67" t="s">
        <v>145</v>
      </c>
      <c r="D67" s="68">
        <v>2045000</v>
      </c>
      <c r="E67" s="66">
        <v>10902</v>
      </c>
      <c r="F67" s="66">
        <v>10912</v>
      </c>
      <c r="G67" s="66">
        <v>10912</v>
      </c>
      <c r="H67" s="67" t="s">
        <v>86</v>
      </c>
      <c r="I67" s="68">
        <v>2045000</v>
      </c>
      <c r="J67" s="36">
        <v>0</v>
      </c>
      <c r="K67" s="36">
        <v>0</v>
      </c>
      <c r="L67" s="68">
        <f t="shared" si="8"/>
        <v>2045000</v>
      </c>
      <c r="M67" s="66" t="s">
        <v>56</v>
      </c>
      <c r="N67" s="66"/>
      <c r="O67" s="66"/>
      <c r="P67" s="66"/>
      <c r="Q67" s="66" t="s">
        <v>56</v>
      </c>
      <c r="R67" s="66"/>
      <c r="S67" s="66"/>
      <c r="T67" s="66"/>
      <c r="U67" s="66"/>
      <c r="V67" s="66"/>
      <c r="W67" s="66"/>
      <c r="X67" s="78"/>
      <c r="Y67" s="38"/>
    </row>
    <row r="68" spans="1:27" s="89" customFormat="1" ht="54" customHeight="1" outlineLevel="1">
      <c r="A68" s="66">
        <v>109</v>
      </c>
      <c r="B68" s="67" t="s">
        <v>89</v>
      </c>
      <c r="C68" s="67" t="s">
        <v>146</v>
      </c>
      <c r="D68" s="68">
        <v>10338000</v>
      </c>
      <c r="E68" s="113">
        <v>10904</v>
      </c>
      <c r="F68" s="113">
        <v>10912</v>
      </c>
      <c r="G68" s="113">
        <v>10912</v>
      </c>
      <c r="H68" s="67" t="s">
        <v>86</v>
      </c>
      <c r="I68" s="68">
        <v>10338000</v>
      </c>
      <c r="J68" s="36">
        <v>0</v>
      </c>
      <c r="K68" s="36">
        <v>0</v>
      </c>
      <c r="L68" s="68">
        <f t="shared" si="8"/>
        <v>10338000</v>
      </c>
      <c r="M68" s="70" t="s">
        <v>21</v>
      </c>
      <c r="N68" s="66"/>
      <c r="O68" s="66"/>
      <c r="P68" s="66"/>
      <c r="Q68" s="70" t="s">
        <v>21</v>
      </c>
      <c r="R68" s="66"/>
      <c r="S68" s="66"/>
      <c r="T68" s="66"/>
      <c r="U68" s="66"/>
      <c r="V68" s="66"/>
      <c r="W68" s="66"/>
      <c r="X68" s="78"/>
      <c r="Y68" s="38"/>
    </row>
    <row r="69" spans="1:27" s="98" customFormat="1" ht="54" customHeight="1" outlineLevel="1">
      <c r="A69" s="114">
        <v>109</v>
      </c>
      <c r="B69" s="115" t="s">
        <v>24</v>
      </c>
      <c r="C69" s="115" t="s">
        <v>90</v>
      </c>
      <c r="D69" s="68">
        <v>12546000</v>
      </c>
      <c r="E69" s="66">
        <v>10901</v>
      </c>
      <c r="F69" s="66">
        <v>10912</v>
      </c>
      <c r="G69" s="66">
        <v>10912</v>
      </c>
      <c r="H69" s="67" t="s">
        <v>91</v>
      </c>
      <c r="I69" s="68">
        <f>D69</f>
        <v>12546000</v>
      </c>
      <c r="J69" s="36">
        <v>0</v>
      </c>
      <c r="K69" s="36">
        <v>0</v>
      </c>
      <c r="L69" s="68">
        <f t="shared" si="8"/>
        <v>12546000</v>
      </c>
      <c r="M69" s="116" t="s">
        <v>21</v>
      </c>
      <c r="N69" s="66"/>
      <c r="O69" s="66"/>
      <c r="P69" s="66"/>
      <c r="Q69" s="116" t="s">
        <v>21</v>
      </c>
      <c r="R69" s="66"/>
      <c r="S69" s="66"/>
      <c r="T69" s="66"/>
      <c r="U69" s="66"/>
      <c r="V69" s="66"/>
      <c r="W69" s="66"/>
      <c r="X69" s="78"/>
      <c r="Y69" s="38"/>
    </row>
    <row r="70" spans="1:27" s="89" customFormat="1" ht="100" customHeight="1" outlineLevel="1">
      <c r="A70" s="66">
        <v>109</v>
      </c>
      <c r="B70" s="67" t="s">
        <v>92</v>
      </c>
      <c r="C70" s="67" t="s">
        <v>93</v>
      </c>
      <c r="D70" s="68">
        <v>61980000</v>
      </c>
      <c r="E70" s="66">
        <v>10901</v>
      </c>
      <c r="F70" s="66">
        <v>10912</v>
      </c>
      <c r="G70" s="66">
        <v>10912</v>
      </c>
      <c r="H70" s="67" t="s">
        <v>91</v>
      </c>
      <c r="I70" s="68">
        <v>61980000</v>
      </c>
      <c r="J70" s="36">
        <v>0</v>
      </c>
      <c r="K70" s="36">
        <v>0</v>
      </c>
      <c r="L70" s="68">
        <f t="shared" si="8"/>
        <v>61980000</v>
      </c>
      <c r="M70" s="66"/>
      <c r="N70" s="70" t="s">
        <v>21</v>
      </c>
      <c r="O70" s="66"/>
      <c r="P70" s="66"/>
      <c r="Q70" s="70" t="s">
        <v>21</v>
      </c>
      <c r="R70" s="66"/>
      <c r="S70" s="66"/>
      <c r="T70" s="66"/>
      <c r="U70" s="66"/>
      <c r="V70" s="66"/>
      <c r="W70" s="66"/>
      <c r="X70" s="78"/>
      <c r="Y70" s="69" t="s">
        <v>217</v>
      </c>
    </row>
    <row r="71" spans="1:27" s="98" customFormat="1" ht="54" customHeight="1" outlineLevel="1">
      <c r="A71" s="114">
        <v>109</v>
      </c>
      <c r="B71" s="115" t="s">
        <v>94</v>
      </c>
      <c r="C71" s="115" t="s">
        <v>93</v>
      </c>
      <c r="D71" s="68">
        <v>29857000</v>
      </c>
      <c r="E71" s="66">
        <v>10901</v>
      </c>
      <c r="F71" s="66">
        <v>10912</v>
      </c>
      <c r="G71" s="66"/>
      <c r="H71" s="67" t="s">
        <v>91</v>
      </c>
      <c r="I71" s="68">
        <v>29027170</v>
      </c>
      <c r="J71" s="36">
        <v>0</v>
      </c>
      <c r="K71" s="68">
        <v>493400</v>
      </c>
      <c r="L71" s="68">
        <f t="shared" si="8"/>
        <v>29520570</v>
      </c>
      <c r="M71" s="66"/>
      <c r="N71" s="116" t="s">
        <v>21</v>
      </c>
      <c r="O71" s="66"/>
      <c r="P71" s="66"/>
      <c r="Q71" s="116" t="s">
        <v>21</v>
      </c>
      <c r="R71" s="66"/>
      <c r="S71" s="66"/>
      <c r="T71" s="66"/>
      <c r="U71" s="66"/>
      <c r="V71" s="66"/>
      <c r="W71" s="66"/>
      <c r="X71" s="78"/>
      <c r="Y71" s="69" t="s">
        <v>235</v>
      </c>
    </row>
    <row r="72" spans="1:27" s="98" customFormat="1" ht="54" customHeight="1" outlineLevel="1">
      <c r="A72" s="114">
        <v>109</v>
      </c>
      <c r="B72" s="115" t="s">
        <v>95</v>
      </c>
      <c r="C72" s="115" t="s">
        <v>93</v>
      </c>
      <c r="D72" s="68">
        <v>15100000</v>
      </c>
      <c r="E72" s="66">
        <v>10901</v>
      </c>
      <c r="F72" s="66">
        <v>10912</v>
      </c>
      <c r="G72" s="66">
        <v>10912</v>
      </c>
      <c r="H72" s="67" t="s">
        <v>91</v>
      </c>
      <c r="I72" s="68">
        <v>15019760</v>
      </c>
      <c r="J72" s="36">
        <v>0</v>
      </c>
      <c r="K72" s="36">
        <v>0</v>
      </c>
      <c r="L72" s="68">
        <f t="shared" si="8"/>
        <v>15019760</v>
      </c>
      <c r="M72" s="66"/>
      <c r="N72" s="116" t="s">
        <v>21</v>
      </c>
      <c r="O72" s="66"/>
      <c r="P72" s="66"/>
      <c r="Q72" s="116" t="s">
        <v>21</v>
      </c>
      <c r="R72" s="66"/>
      <c r="S72" s="66"/>
      <c r="T72" s="66"/>
      <c r="U72" s="66"/>
      <c r="V72" s="66"/>
      <c r="W72" s="66"/>
      <c r="X72" s="78"/>
      <c r="Y72" s="69" t="s">
        <v>235</v>
      </c>
    </row>
    <row r="73" spans="1:27" s="98" customFormat="1" ht="54" customHeight="1" outlineLevel="1">
      <c r="A73" s="114">
        <v>109</v>
      </c>
      <c r="B73" s="115" t="s">
        <v>96</v>
      </c>
      <c r="C73" s="115" t="s">
        <v>93</v>
      </c>
      <c r="D73" s="68">
        <v>17140000</v>
      </c>
      <c r="E73" s="66">
        <v>10901</v>
      </c>
      <c r="F73" s="66">
        <v>10912</v>
      </c>
      <c r="G73" s="66">
        <v>10912</v>
      </c>
      <c r="H73" s="67" t="s">
        <v>91</v>
      </c>
      <c r="I73" s="68">
        <v>17140000</v>
      </c>
      <c r="J73" s="36">
        <v>0</v>
      </c>
      <c r="K73" s="36">
        <v>0</v>
      </c>
      <c r="L73" s="68">
        <f t="shared" si="8"/>
        <v>17140000</v>
      </c>
      <c r="M73" s="66"/>
      <c r="N73" s="116" t="s">
        <v>21</v>
      </c>
      <c r="O73" s="66"/>
      <c r="P73" s="66"/>
      <c r="Q73" s="116" t="s">
        <v>21</v>
      </c>
      <c r="R73" s="66"/>
      <c r="S73" s="66"/>
      <c r="T73" s="66"/>
      <c r="U73" s="66"/>
      <c r="V73" s="66"/>
      <c r="W73" s="66"/>
      <c r="X73" s="78"/>
      <c r="Y73" s="69" t="s">
        <v>235</v>
      </c>
    </row>
    <row r="74" spans="1:27" s="98" customFormat="1" ht="54" customHeight="1" outlineLevel="1">
      <c r="A74" s="114">
        <v>109</v>
      </c>
      <c r="B74" s="115" t="s">
        <v>97</v>
      </c>
      <c r="C74" s="115" t="s">
        <v>93</v>
      </c>
      <c r="D74" s="68">
        <v>8500000</v>
      </c>
      <c r="E74" s="66">
        <v>10901</v>
      </c>
      <c r="F74" s="66">
        <v>10912</v>
      </c>
      <c r="G74" s="66">
        <v>10912</v>
      </c>
      <c r="H74" s="67" t="s">
        <v>91</v>
      </c>
      <c r="I74" s="68">
        <v>8479265</v>
      </c>
      <c r="J74" s="36">
        <v>0</v>
      </c>
      <c r="K74" s="36">
        <v>0</v>
      </c>
      <c r="L74" s="68">
        <f t="shared" si="8"/>
        <v>8479265</v>
      </c>
      <c r="M74" s="66"/>
      <c r="N74" s="116" t="s">
        <v>21</v>
      </c>
      <c r="O74" s="66"/>
      <c r="P74" s="66"/>
      <c r="Q74" s="116" t="s">
        <v>21</v>
      </c>
      <c r="R74" s="66"/>
      <c r="S74" s="66"/>
      <c r="T74" s="66"/>
      <c r="U74" s="66"/>
      <c r="V74" s="66"/>
      <c r="W74" s="66"/>
      <c r="X74" s="78"/>
      <c r="Y74" s="69" t="s">
        <v>235</v>
      </c>
    </row>
    <row r="75" spans="1:27" s="98" customFormat="1" ht="54" customHeight="1" outlineLevel="1">
      <c r="A75" s="114">
        <v>109</v>
      </c>
      <c r="B75" s="115" t="s">
        <v>98</v>
      </c>
      <c r="C75" s="115" t="s">
        <v>93</v>
      </c>
      <c r="D75" s="68">
        <v>20011000</v>
      </c>
      <c r="E75" s="66">
        <v>10901</v>
      </c>
      <c r="F75" s="66">
        <v>10912</v>
      </c>
      <c r="G75" s="66">
        <v>10912</v>
      </c>
      <c r="H75" s="67" t="s">
        <v>91</v>
      </c>
      <c r="I75" s="68">
        <v>19927483</v>
      </c>
      <c r="J75" s="36">
        <v>0</v>
      </c>
      <c r="K75" s="36">
        <v>0</v>
      </c>
      <c r="L75" s="68">
        <f t="shared" si="8"/>
        <v>19927483</v>
      </c>
      <c r="M75" s="66"/>
      <c r="N75" s="116" t="s">
        <v>21</v>
      </c>
      <c r="O75" s="66"/>
      <c r="P75" s="66"/>
      <c r="Q75" s="116" t="s">
        <v>21</v>
      </c>
      <c r="R75" s="66"/>
      <c r="S75" s="66"/>
      <c r="T75" s="66"/>
      <c r="U75" s="66"/>
      <c r="V75" s="66"/>
      <c r="W75" s="66"/>
      <c r="X75" s="78"/>
      <c r="Y75" s="69" t="s">
        <v>235</v>
      </c>
    </row>
    <row r="76" spans="1:27" s="53" customFormat="1" ht="54" customHeight="1">
      <c r="A76" s="141" t="s">
        <v>99</v>
      </c>
      <c r="B76" s="141"/>
      <c r="C76" s="141"/>
      <c r="D76" s="111">
        <f>SUM(D64:D75)</f>
        <v>201830180</v>
      </c>
      <c r="E76" s="52"/>
      <c r="F76" s="52"/>
      <c r="G76" s="52"/>
      <c r="H76" s="133"/>
      <c r="I76" s="111">
        <f t="shared" ref="I76:K76" si="9">SUM(I64:I75)</f>
        <v>200171498</v>
      </c>
      <c r="J76" s="52">
        <f t="shared" si="9"/>
        <v>0</v>
      </c>
      <c r="K76" s="111">
        <f t="shared" si="9"/>
        <v>493400</v>
      </c>
      <c r="L76" s="111">
        <f>SUM(L64:L75)</f>
        <v>200664898</v>
      </c>
      <c r="M76" s="40"/>
      <c r="N76" s="40"/>
      <c r="O76" s="40"/>
      <c r="P76" s="40"/>
      <c r="Q76" s="40"/>
      <c r="R76" s="40"/>
      <c r="S76" s="40"/>
      <c r="T76" s="40"/>
      <c r="U76" s="40"/>
      <c r="V76" s="40"/>
      <c r="W76" s="40"/>
      <c r="X76" s="40"/>
      <c r="Y76" s="44" t="s">
        <v>151</v>
      </c>
      <c r="Z76" s="53" t="s">
        <v>107</v>
      </c>
    </row>
    <row r="77" spans="1:27" s="122" customFormat="1" ht="54" customHeight="1" outlineLevel="1">
      <c r="A77" s="117" t="s">
        <v>75</v>
      </c>
      <c r="B77" s="118" t="s">
        <v>218</v>
      </c>
      <c r="C77" s="118" t="s">
        <v>221</v>
      </c>
      <c r="D77" s="68">
        <v>730000</v>
      </c>
      <c r="E77" s="117" t="s">
        <v>153</v>
      </c>
      <c r="F77" s="117" t="s">
        <v>154</v>
      </c>
      <c r="G77" s="117" t="s">
        <v>154</v>
      </c>
      <c r="H77" s="130" t="s">
        <v>223</v>
      </c>
      <c r="I77" s="68">
        <v>730000</v>
      </c>
      <c r="J77" s="36">
        <v>0</v>
      </c>
      <c r="K77" s="36">
        <v>0</v>
      </c>
      <c r="L77" s="68">
        <v>730000</v>
      </c>
      <c r="M77" s="78" t="s">
        <v>21</v>
      </c>
      <c r="N77" s="78"/>
      <c r="O77" s="78"/>
      <c r="P77" s="78"/>
      <c r="Q77" s="78" t="s">
        <v>21</v>
      </c>
      <c r="R77" s="119"/>
      <c r="S77" s="119"/>
      <c r="T77" s="119"/>
      <c r="U77" s="119"/>
      <c r="V77" s="119"/>
      <c r="W77" s="119"/>
      <c r="X77" s="119"/>
      <c r="Y77" s="119"/>
      <c r="Z77" s="120"/>
      <c r="AA77" s="121" t="s">
        <v>119</v>
      </c>
    </row>
    <row r="78" spans="1:27" s="122" customFormat="1" ht="54" customHeight="1" outlineLevel="1">
      <c r="A78" s="117" t="s">
        <v>75</v>
      </c>
      <c r="B78" s="118" t="s">
        <v>219</v>
      </c>
      <c r="C78" s="118" t="s">
        <v>222</v>
      </c>
      <c r="D78" s="68">
        <v>5353500</v>
      </c>
      <c r="E78" s="117" t="s">
        <v>155</v>
      </c>
      <c r="F78" s="117" t="s">
        <v>154</v>
      </c>
      <c r="G78" s="117" t="s">
        <v>154</v>
      </c>
      <c r="H78" s="130" t="s">
        <v>223</v>
      </c>
      <c r="I78" s="68">
        <v>5353500</v>
      </c>
      <c r="J78" s="36">
        <v>0</v>
      </c>
      <c r="K78" s="36">
        <v>0</v>
      </c>
      <c r="L78" s="68">
        <v>5353500</v>
      </c>
      <c r="M78" s="78" t="s">
        <v>21</v>
      </c>
      <c r="N78" s="78"/>
      <c r="O78" s="78"/>
      <c r="P78" s="78"/>
      <c r="Q78" s="78" t="s">
        <v>21</v>
      </c>
      <c r="R78" s="119"/>
      <c r="S78" s="119"/>
      <c r="T78" s="119"/>
      <c r="U78" s="119"/>
      <c r="V78" s="119"/>
      <c r="W78" s="119"/>
      <c r="X78" s="119"/>
      <c r="Y78" s="119"/>
      <c r="Z78" s="120"/>
      <c r="AA78" s="121" t="s">
        <v>119</v>
      </c>
    </row>
    <row r="79" spans="1:27" s="89" customFormat="1" ht="54" customHeight="1" outlineLevel="1">
      <c r="A79" s="117" t="s">
        <v>75</v>
      </c>
      <c r="B79" s="118" t="s">
        <v>220</v>
      </c>
      <c r="C79" s="118" t="s">
        <v>224</v>
      </c>
      <c r="D79" s="68">
        <v>5353500</v>
      </c>
      <c r="E79" s="117" t="s">
        <v>155</v>
      </c>
      <c r="F79" s="117" t="s">
        <v>154</v>
      </c>
      <c r="G79" s="117" t="s">
        <v>154</v>
      </c>
      <c r="H79" s="130" t="s">
        <v>223</v>
      </c>
      <c r="I79" s="68">
        <v>5353500</v>
      </c>
      <c r="J79" s="36">
        <v>0</v>
      </c>
      <c r="K79" s="36">
        <v>0</v>
      </c>
      <c r="L79" s="68">
        <v>5353500</v>
      </c>
      <c r="M79" s="78" t="s">
        <v>21</v>
      </c>
      <c r="N79" s="78"/>
      <c r="O79" s="78"/>
      <c r="P79" s="78"/>
      <c r="Q79" s="78" t="s">
        <v>21</v>
      </c>
      <c r="R79" s="119"/>
      <c r="S79" s="119"/>
      <c r="T79" s="119"/>
      <c r="U79" s="119"/>
      <c r="V79" s="119"/>
      <c r="W79" s="119"/>
      <c r="X79" s="119"/>
      <c r="Y79" s="119"/>
      <c r="Z79" s="120"/>
      <c r="AA79" s="121" t="s">
        <v>120</v>
      </c>
    </row>
    <row r="80" spans="1:27" s="53" customFormat="1" ht="54" customHeight="1">
      <c r="A80" s="141" t="s">
        <v>121</v>
      </c>
      <c r="B80" s="141"/>
      <c r="C80" s="141"/>
      <c r="D80" s="43">
        <f>SUM(D77:D79)</f>
        <v>11437000</v>
      </c>
      <c r="E80" s="40"/>
      <c r="F80" s="40"/>
      <c r="G80" s="40"/>
      <c r="H80" s="42"/>
      <c r="I80" s="43">
        <f>SUM(I77:I79)</f>
        <v>11437000</v>
      </c>
      <c r="J80" s="43">
        <f>SUM(J77:J79)</f>
        <v>0</v>
      </c>
      <c r="K80" s="43">
        <f>SUM(K77:K79)</f>
        <v>0</v>
      </c>
      <c r="L80" s="43">
        <f>SUM(L77:L79)</f>
        <v>11437000</v>
      </c>
      <c r="M80" s="40"/>
      <c r="N80" s="40"/>
      <c r="O80" s="40"/>
      <c r="P80" s="40"/>
      <c r="Q80" s="40"/>
      <c r="R80" s="40"/>
      <c r="S80" s="40"/>
      <c r="T80" s="40"/>
      <c r="U80" s="40"/>
      <c r="V80" s="40"/>
      <c r="W80" s="40"/>
      <c r="X80" s="40"/>
      <c r="Y80" s="44" t="s">
        <v>152</v>
      </c>
    </row>
    <row r="81" spans="1:26" s="98" customFormat="1" ht="54" customHeight="1" outlineLevel="1">
      <c r="A81" s="117" t="s">
        <v>75</v>
      </c>
      <c r="B81" s="118" t="s">
        <v>198</v>
      </c>
      <c r="C81" s="118" t="s">
        <v>197</v>
      </c>
      <c r="D81" s="68">
        <v>883000</v>
      </c>
      <c r="E81" s="117" t="s">
        <v>124</v>
      </c>
      <c r="F81" s="117" t="s">
        <v>126</v>
      </c>
      <c r="G81" s="117" t="s">
        <v>126</v>
      </c>
      <c r="H81" s="118" t="s">
        <v>239</v>
      </c>
      <c r="I81" s="86">
        <v>883000</v>
      </c>
      <c r="J81" s="36">
        <v>0</v>
      </c>
      <c r="K81" s="36">
        <v>0</v>
      </c>
      <c r="L81" s="68">
        <v>883000</v>
      </c>
      <c r="M81" s="78" t="s">
        <v>21</v>
      </c>
      <c r="N81" s="119"/>
      <c r="O81" s="119"/>
      <c r="P81" s="119"/>
      <c r="Q81" s="78" t="s">
        <v>21</v>
      </c>
      <c r="R81" s="119"/>
      <c r="S81" s="119"/>
      <c r="T81" s="119"/>
      <c r="U81" s="119"/>
      <c r="V81" s="119"/>
      <c r="W81" s="119"/>
      <c r="X81" s="119"/>
      <c r="Y81" s="38"/>
    </row>
    <row r="82" spans="1:26" s="98" customFormat="1" ht="54" customHeight="1" outlineLevel="1">
      <c r="A82" s="117" t="s">
        <v>75</v>
      </c>
      <c r="B82" s="118" t="s">
        <v>199</v>
      </c>
      <c r="C82" s="118" t="s">
        <v>200</v>
      </c>
      <c r="D82" s="68">
        <v>650000</v>
      </c>
      <c r="E82" s="117" t="s">
        <v>125</v>
      </c>
      <c r="F82" s="117" t="s">
        <v>126</v>
      </c>
      <c r="G82" s="117" t="s">
        <v>126</v>
      </c>
      <c r="H82" s="118" t="s">
        <v>239</v>
      </c>
      <c r="I82" s="86">
        <v>650000</v>
      </c>
      <c r="J82" s="36">
        <v>0</v>
      </c>
      <c r="K82" s="36">
        <v>0</v>
      </c>
      <c r="L82" s="68">
        <v>650000</v>
      </c>
      <c r="M82" s="78" t="s">
        <v>21</v>
      </c>
      <c r="N82" s="119"/>
      <c r="O82" s="119"/>
      <c r="P82" s="119"/>
      <c r="Q82" s="78" t="s">
        <v>21</v>
      </c>
      <c r="R82" s="119"/>
      <c r="S82" s="119"/>
      <c r="T82" s="119"/>
      <c r="U82" s="119"/>
      <c r="V82" s="119"/>
      <c r="W82" s="119"/>
      <c r="X82" s="119"/>
      <c r="Y82" s="38"/>
    </row>
    <row r="83" spans="1:26" s="53" customFormat="1" ht="54" customHeight="1">
      <c r="A83" s="141" t="s">
        <v>111</v>
      </c>
      <c r="B83" s="141"/>
      <c r="C83" s="141"/>
      <c r="D83" s="90">
        <f>SUM(D81:D82)</f>
        <v>1533000</v>
      </c>
      <c r="E83" s="40"/>
      <c r="F83" s="40"/>
      <c r="G83" s="40"/>
      <c r="H83" s="42"/>
      <c r="I83" s="90">
        <f>SUM(I81:I82)</f>
        <v>1533000</v>
      </c>
      <c r="J83" s="43">
        <f t="shared" ref="J83:L83" si="10">SUM(J81:J82)</f>
        <v>0</v>
      </c>
      <c r="K83" s="43">
        <f t="shared" si="10"/>
        <v>0</v>
      </c>
      <c r="L83" s="90">
        <f t="shared" si="10"/>
        <v>1533000</v>
      </c>
      <c r="M83" s="40"/>
      <c r="N83" s="40"/>
      <c r="O83" s="40"/>
      <c r="P83" s="40"/>
      <c r="Q83" s="40"/>
      <c r="R83" s="40"/>
      <c r="S83" s="40"/>
      <c r="T83" s="40"/>
      <c r="U83" s="40"/>
      <c r="V83" s="40"/>
      <c r="W83" s="40"/>
      <c r="X83" s="40"/>
      <c r="Y83" s="44" t="s">
        <v>156</v>
      </c>
    </row>
    <row r="84" spans="1:26" s="83" customFormat="1" ht="54" customHeight="1" outlineLevel="1">
      <c r="A84" s="32">
        <v>109</v>
      </c>
      <c r="B84" s="69" t="s">
        <v>40</v>
      </c>
      <c r="C84" s="84" t="s">
        <v>201</v>
      </c>
      <c r="D84" s="86">
        <v>5549200</v>
      </c>
      <c r="E84" s="66">
        <v>10903</v>
      </c>
      <c r="F84" s="66">
        <v>10912</v>
      </c>
      <c r="G84" s="66">
        <v>10912</v>
      </c>
      <c r="H84" s="67" t="s">
        <v>27</v>
      </c>
      <c r="I84" s="86">
        <v>5549200</v>
      </c>
      <c r="J84" s="36">
        <v>0</v>
      </c>
      <c r="K84" s="36">
        <v>0</v>
      </c>
      <c r="L84" s="68">
        <f t="shared" ref="L84:L91" si="11">I84</f>
        <v>5549200</v>
      </c>
      <c r="M84" s="66" t="s">
        <v>56</v>
      </c>
      <c r="N84" s="66"/>
      <c r="O84" s="66"/>
      <c r="P84" s="66"/>
      <c r="Q84" s="66" t="s">
        <v>56</v>
      </c>
      <c r="R84" s="66"/>
      <c r="S84" s="87"/>
      <c r="T84" s="66"/>
      <c r="U84" s="87"/>
      <c r="V84" s="123"/>
      <c r="W84" s="123"/>
      <c r="X84" s="123"/>
      <c r="Y84" s="88"/>
    </row>
    <row r="85" spans="1:26" s="83" customFormat="1" ht="54" customHeight="1" outlineLevel="1">
      <c r="A85" s="32">
        <v>109</v>
      </c>
      <c r="B85" s="69" t="s">
        <v>51</v>
      </c>
      <c r="C85" s="84" t="s">
        <v>202</v>
      </c>
      <c r="D85" s="86">
        <v>29100000</v>
      </c>
      <c r="E85" s="66">
        <v>10902</v>
      </c>
      <c r="F85" s="66">
        <v>10912</v>
      </c>
      <c r="G85" s="66">
        <v>10912</v>
      </c>
      <c r="H85" s="67" t="s">
        <v>27</v>
      </c>
      <c r="I85" s="86">
        <v>29100000</v>
      </c>
      <c r="J85" s="36">
        <v>0</v>
      </c>
      <c r="K85" s="36">
        <v>0</v>
      </c>
      <c r="L85" s="68">
        <f t="shared" si="11"/>
        <v>29100000</v>
      </c>
      <c r="M85" s="66" t="s">
        <v>56</v>
      </c>
      <c r="N85" s="66"/>
      <c r="O85" s="66"/>
      <c r="P85" s="66"/>
      <c r="Q85" s="66" t="s">
        <v>56</v>
      </c>
      <c r="R85" s="66"/>
      <c r="S85" s="87"/>
      <c r="T85" s="66"/>
      <c r="U85" s="87"/>
      <c r="V85" s="87"/>
      <c r="W85" s="87"/>
      <c r="X85" s="87"/>
      <c r="Y85" s="88"/>
    </row>
    <row r="86" spans="1:26" s="83" customFormat="1" ht="54" customHeight="1" outlineLevel="1">
      <c r="A86" s="32">
        <v>109</v>
      </c>
      <c r="B86" s="69" t="s">
        <v>73</v>
      </c>
      <c r="C86" s="84" t="s">
        <v>203</v>
      </c>
      <c r="D86" s="86">
        <v>9351000</v>
      </c>
      <c r="E86" s="66">
        <v>10902</v>
      </c>
      <c r="F86" s="66">
        <v>10912</v>
      </c>
      <c r="G86" s="66">
        <v>10912</v>
      </c>
      <c r="H86" s="67" t="s">
        <v>27</v>
      </c>
      <c r="I86" s="86">
        <v>9351000</v>
      </c>
      <c r="J86" s="36">
        <v>0</v>
      </c>
      <c r="K86" s="36">
        <v>0</v>
      </c>
      <c r="L86" s="68">
        <f t="shared" si="11"/>
        <v>9351000</v>
      </c>
      <c r="M86" s="66" t="s">
        <v>56</v>
      </c>
      <c r="N86" s="66"/>
      <c r="O86" s="66"/>
      <c r="P86" s="66"/>
      <c r="Q86" s="66" t="s">
        <v>56</v>
      </c>
      <c r="R86" s="87"/>
      <c r="S86" s="87"/>
      <c r="T86" s="87"/>
      <c r="U86" s="87"/>
      <c r="V86" s="87"/>
      <c r="W86" s="87"/>
      <c r="X86" s="87"/>
      <c r="Y86" s="88"/>
    </row>
    <row r="87" spans="1:26" s="83" customFormat="1" ht="54" customHeight="1" outlineLevel="1">
      <c r="A87" s="32">
        <v>109</v>
      </c>
      <c r="B87" s="69" t="s">
        <v>100</v>
      </c>
      <c r="C87" s="69" t="s">
        <v>204</v>
      </c>
      <c r="D87" s="86">
        <v>9454000</v>
      </c>
      <c r="E87" s="66">
        <v>10903</v>
      </c>
      <c r="F87" s="66">
        <v>10912</v>
      </c>
      <c r="G87" s="66">
        <v>10912</v>
      </c>
      <c r="H87" s="67" t="s">
        <v>27</v>
      </c>
      <c r="I87" s="86">
        <v>9454000</v>
      </c>
      <c r="J87" s="36">
        <v>0</v>
      </c>
      <c r="K87" s="36">
        <v>0</v>
      </c>
      <c r="L87" s="68">
        <f t="shared" si="11"/>
        <v>9454000</v>
      </c>
      <c r="M87" s="66" t="s">
        <v>56</v>
      </c>
      <c r="N87" s="66"/>
      <c r="O87" s="66"/>
      <c r="P87" s="66"/>
      <c r="Q87" s="66" t="s">
        <v>56</v>
      </c>
      <c r="R87" s="66"/>
      <c r="S87" s="87"/>
      <c r="T87" s="66"/>
      <c r="U87" s="87"/>
      <c r="V87" s="123"/>
      <c r="W87" s="123"/>
      <c r="X87" s="123"/>
      <c r="Y87" s="88"/>
    </row>
    <row r="88" spans="1:26" s="83" customFormat="1" ht="54" customHeight="1" outlineLevel="1">
      <c r="A88" s="32">
        <v>109</v>
      </c>
      <c r="B88" s="69" t="s">
        <v>101</v>
      </c>
      <c r="C88" s="69" t="s">
        <v>205</v>
      </c>
      <c r="D88" s="86">
        <v>3783200</v>
      </c>
      <c r="E88" s="66">
        <v>10902</v>
      </c>
      <c r="F88" s="66">
        <v>10912</v>
      </c>
      <c r="G88" s="66">
        <v>10912</v>
      </c>
      <c r="H88" s="67" t="s">
        <v>27</v>
      </c>
      <c r="I88" s="86">
        <v>3783200</v>
      </c>
      <c r="J88" s="36">
        <v>0</v>
      </c>
      <c r="K88" s="36">
        <v>0</v>
      </c>
      <c r="L88" s="68">
        <f t="shared" si="11"/>
        <v>3783200</v>
      </c>
      <c r="M88" s="66" t="s">
        <v>56</v>
      </c>
      <c r="N88" s="66"/>
      <c r="O88" s="66"/>
      <c r="P88" s="66"/>
      <c r="Q88" s="66" t="s">
        <v>56</v>
      </c>
      <c r="R88" s="66"/>
      <c r="S88" s="87"/>
      <c r="T88" s="66"/>
      <c r="U88" s="87"/>
      <c r="V88" s="87"/>
      <c r="W88" s="87"/>
      <c r="X88" s="87"/>
      <c r="Y88" s="88"/>
    </row>
    <row r="89" spans="1:26" s="83" customFormat="1" ht="54" customHeight="1" outlineLevel="1">
      <c r="A89" s="32">
        <v>109</v>
      </c>
      <c r="B89" s="69" t="s">
        <v>102</v>
      </c>
      <c r="C89" s="84" t="s">
        <v>206</v>
      </c>
      <c r="D89" s="86">
        <v>3600000</v>
      </c>
      <c r="E89" s="66">
        <v>10906</v>
      </c>
      <c r="F89" s="66">
        <v>10912</v>
      </c>
      <c r="G89" s="66">
        <v>10912</v>
      </c>
      <c r="H89" s="67" t="s">
        <v>27</v>
      </c>
      <c r="I89" s="86">
        <v>2320200</v>
      </c>
      <c r="J89" s="36">
        <v>0</v>
      </c>
      <c r="K89" s="36">
        <v>0</v>
      </c>
      <c r="L89" s="68">
        <f t="shared" si="11"/>
        <v>2320200</v>
      </c>
      <c r="M89" s="66" t="s">
        <v>56</v>
      </c>
      <c r="N89" s="66"/>
      <c r="O89" s="66"/>
      <c r="P89" s="66"/>
      <c r="Q89" s="66" t="s">
        <v>56</v>
      </c>
      <c r="R89" s="87"/>
      <c r="S89" s="87"/>
      <c r="T89" s="87"/>
      <c r="U89" s="87"/>
      <c r="V89" s="87"/>
      <c r="W89" s="87"/>
      <c r="X89" s="87"/>
      <c r="Y89" s="88"/>
    </row>
    <row r="90" spans="1:26" s="83" customFormat="1" ht="54" customHeight="1" outlineLevel="1">
      <c r="A90" s="32">
        <v>109</v>
      </c>
      <c r="B90" s="69" t="s">
        <v>102</v>
      </c>
      <c r="C90" s="84" t="s">
        <v>207</v>
      </c>
      <c r="D90" s="86">
        <v>2700000</v>
      </c>
      <c r="E90" s="66">
        <v>10906</v>
      </c>
      <c r="F90" s="66">
        <v>10912</v>
      </c>
      <c r="G90" s="66">
        <v>10912</v>
      </c>
      <c r="H90" s="67" t="s">
        <v>27</v>
      </c>
      <c r="I90" s="86">
        <v>2700000</v>
      </c>
      <c r="J90" s="36">
        <v>0</v>
      </c>
      <c r="K90" s="36">
        <v>0</v>
      </c>
      <c r="L90" s="68">
        <f t="shared" si="11"/>
        <v>2700000</v>
      </c>
      <c r="M90" s="66" t="s">
        <v>56</v>
      </c>
      <c r="N90" s="66"/>
      <c r="O90" s="66"/>
      <c r="P90" s="66"/>
      <c r="Q90" s="66" t="s">
        <v>56</v>
      </c>
      <c r="R90" s="87"/>
      <c r="S90" s="87"/>
      <c r="T90" s="87"/>
      <c r="U90" s="87"/>
      <c r="V90" s="87"/>
      <c r="W90" s="87"/>
      <c r="X90" s="87"/>
      <c r="Y90" s="88"/>
    </row>
    <row r="91" spans="1:26" s="83" customFormat="1" ht="54" customHeight="1" outlineLevel="1">
      <c r="A91" s="32">
        <v>109</v>
      </c>
      <c r="B91" s="69" t="s">
        <v>73</v>
      </c>
      <c r="C91" s="84" t="s">
        <v>208</v>
      </c>
      <c r="D91" s="86">
        <v>15464452</v>
      </c>
      <c r="E91" s="66">
        <v>10903</v>
      </c>
      <c r="F91" s="66">
        <v>10912</v>
      </c>
      <c r="G91" s="66">
        <v>10912</v>
      </c>
      <c r="H91" s="67" t="s">
        <v>27</v>
      </c>
      <c r="I91" s="86">
        <v>15464452</v>
      </c>
      <c r="J91" s="36">
        <v>0</v>
      </c>
      <c r="K91" s="36">
        <v>0</v>
      </c>
      <c r="L91" s="68">
        <f t="shared" si="11"/>
        <v>15464452</v>
      </c>
      <c r="M91" s="66" t="s">
        <v>56</v>
      </c>
      <c r="N91" s="66"/>
      <c r="O91" s="66"/>
      <c r="P91" s="66"/>
      <c r="Q91" s="66" t="s">
        <v>56</v>
      </c>
      <c r="R91" s="87"/>
      <c r="S91" s="87"/>
      <c r="T91" s="87"/>
      <c r="U91" s="87"/>
      <c r="V91" s="87"/>
      <c r="W91" s="87"/>
      <c r="X91" s="87"/>
      <c r="Y91" s="88"/>
    </row>
    <row r="92" spans="1:26" s="83" customFormat="1" ht="54" customHeight="1" outlineLevel="1">
      <c r="A92" s="32">
        <v>109</v>
      </c>
      <c r="B92" s="69" t="s">
        <v>51</v>
      </c>
      <c r="C92" s="69" t="s">
        <v>103</v>
      </c>
      <c r="D92" s="86">
        <v>42042350</v>
      </c>
      <c r="E92" s="66">
        <v>10902</v>
      </c>
      <c r="F92" s="66">
        <v>10912</v>
      </c>
      <c r="G92" s="66">
        <v>10912</v>
      </c>
      <c r="H92" s="67" t="s">
        <v>27</v>
      </c>
      <c r="I92" s="86">
        <v>42042350</v>
      </c>
      <c r="J92" s="36">
        <v>0</v>
      </c>
      <c r="K92" s="36">
        <v>0</v>
      </c>
      <c r="L92" s="68">
        <f>I92</f>
        <v>42042350</v>
      </c>
      <c r="M92" s="66" t="s">
        <v>56</v>
      </c>
      <c r="N92" s="66"/>
      <c r="O92" s="66"/>
      <c r="P92" s="66"/>
      <c r="Q92" s="66" t="s">
        <v>56</v>
      </c>
      <c r="R92" s="87"/>
      <c r="S92" s="87"/>
      <c r="T92" s="87"/>
      <c r="U92" s="87"/>
      <c r="V92" s="87"/>
      <c r="W92" s="87"/>
      <c r="X92" s="87"/>
      <c r="Y92" s="88"/>
    </row>
    <row r="93" spans="1:26" s="83" customFormat="1" ht="90.5" customHeight="1" outlineLevel="1">
      <c r="A93" s="32">
        <v>109</v>
      </c>
      <c r="B93" s="69" t="s">
        <v>104</v>
      </c>
      <c r="C93" s="69" t="s">
        <v>105</v>
      </c>
      <c r="D93" s="86">
        <v>5000000</v>
      </c>
      <c r="E93" s="66">
        <v>10910</v>
      </c>
      <c r="F93" s="66">
        <v>10912</v>
      </c>
      <c r="G93" s="66">
        <v>10912</v>
      </c>
      <c r="H93" s="67" t="s">
        <v>27</v>
      </c>
      <c r="I93" s="86">
        <v>4800000</v>
      </c>
      <c r="J93" s="36">
        <v>0</v>
      </c>
      <c r="K93" s="36">
        <v>0</v>
      </c>
      <c r="L93" s="68">
        <f>I93</f>
        <v>4800000</v>
      </c>
      <c r="M93" s="66" t="s">
        <v>56</v>
      </c>
      <c r="N93" s="66"/>
      <c r="O93" s="66"/>
      <c r="P93" s="66"/>
      <c r="Q93" s="66" t="s">
        <v>56</v>
      </c>
      <c r="R93" s="87"/>
      <c r="S93" s="87"/>
      <c r="T93" s="87"/>
      <c r="U93" s="87"/>
      <c r="V93" s="87"/>
      <c r="W93" s="87"/>
      <c r="X93" s="87"/>
      <c r="Y93" s="69" t="s">
        <v>242</v>
      </c>
    </row>
    <row r="94" spans="1:26" s="53" customFormat="1" ht="54" customHeight="1">
      <c r="A94" s="141" t="s">
        <v>106</v>
      </c>
      <c r="B94" s="141"/>
      <c r="C94" s="141"/>
      <c r="D94" s="90">
        <f>SUM(D84:D93)</f>
        <v>126044202</v>
      </c>
      <c r="E94" s="40"/>
      <c r="F94" s="40"/>
      <c r="G94" s="40"/>
      <c r="H94" s="42"/>
      <c r="I94" s="111">
        <f>SUM(I84:I93)</f>
        <v>124564402</v>
      </c>
      <c r="J94" s="52">
        <f>SUM(J84:J91)</f>
        <v>0</v>
      </c>
      <c r="K94" s="52">
        <f>SUM(K84:K91)</f>
        <v>0</v>
      </c>
      <c r="L94" s="111">
        <f>SUM(L84:L93)</f>
        <v>124564402</v>
      </c>
      <c r="M94" s="40"/>
      <c r="N94" s="40"/>
      <c r="O94" s="40"/>
      <c r="P94" s="40"/>
      <c r="Q94" s="40"/>
      <c r="R94" s="40"/>
      <c r="S94" s="40"/>
      <c r="T94" s="40"/>
      <c r="U94" s="40"/>
      <c r="V94" s="40"/>
      <c r="W94" s="40"/>
      <c r="X94" s="40"/>
      <c r="Y94" s="44" t="s">
        <v>167</v>
      </c>
      <c r="Z94" s="53" t="s">
        <v>108</v>
      </c>
    </row>
    <row r="95" spans="1:26" s="83" customFormat="1" ht="54" customHeight="1">
      <c r="A95" s="145" t="s">
        <v>236</v>
      </c>
      <c r="B95" s="145"/>
      <c r="C95" s="145"/>
      <c r="D95" s="124">
        <f>SUM(D30,D43,D46,D48,D52,D61,D63,D76,D80,D83,D94)</f>
        <v>940239632</v>
      </c>
      <c r="E95" s="61"/>
      <c r="F95" s="61"/>
      <c r="G95" s="61"/>
      <c r="H95" s="61"/>
      <c r="I95" s="125">
        <f>SUM(I30,I43,I46,I48,I52,I61,I63,I76,I80,I83,I94)</f>
        <v>934411424</v>
      </c>
      <c r="J95" s="125">
        <f>SUM(J30,J43,J46,J48,J52,J61,J63,J76,J80,J83,J94)</f>
        <v>1500000</v>
      </c>
      <c r="K95" s="125">
        <f>SUM(K30,K43,K46,K48,K52,K61,K63,K76,K80,K83,K94)</f>
        <v>3730400</v>
      </c>
      <c r="L95" s="125">
        <f>SUM(L30,L43,L46,L48,L52,L61,L63,L76,L80,L83,L94)</f>
        <v>939641824</v>
      </c>
      <c r="M95" s="63"/>
      <c r="N95" s="63"/>
      <c r="O95" s="63"/>
      <c r="P95" s="63"/>
      <c r="Q95" s="63"/>
      <c r="R95" s="63"/>
      <c r="S95" s="63"/>
      <c r="T95" s="63"/>
      <c r="U95" s="63"/>
      <c r="V95" s="63"/>
      <c r="W95" s="63"/>
      <c r="X95" s="63"/>
      <c r="Y95" s="126" t="s">
        <v>170</v>
      </c>
      <c r="Z95" s="83" t="s">
        <v>21</v>
      </c>
    </row>
    <row r="96" spans="1:26" s="9" customFormat="1" ht="13.5">
      <c r="A96" s="5"/>
      <c r="B96" s="5"/>
      <c r="C96" s="5"/>
      <c r="D96" s="5"/>
      <c r="E96" s="6"/>
      <c r="F96" s="6"/>
      <c r="G96" s="6"/>
      <c r="H96" s="5"/>
      <c r="I96" s="5"/>
      <c r="J96" s="5"/>
      <c r="K96" s="5"/>
      <c r="L96" s="5"/>
      <c r="M96" s="7"/>
      <c r="N96" s="8"/>
      <c r="O96" s="7"/>
      <c r="P96" s="7"/>
      <c r="Q96" s="7"/>
      <c r="R96" s="7"/>
      <c r="S96" s="7"/>
      <c r="T96" s="7"/>
      <c r="U96" s="7"/>
      <c r="V96" s="7"/>
      <c r="W96" s="7"/>
      <c r="X96" s="7"/>
      <c r="Y96" s="7"/>
    </row>
    <row r="97" spans="1:25">
      <c r="A97" s="7"/>
      <c r="B97" s="10"/>
      <c r="C97" s="10"/>
      <c r="D97" s="10"/>
      <c r="E97" s="11"/>
      <c r="F97" s="11"/>
      <c r="G97" s="11"/>
      <c r="H97" s="10"/>
      <c r="I97" s="10"/>
      <c r="J97" s="10"/>
      <c r="K97" s="10"/>
      <c r="L97" s="10"/>
      <c r="M97" s="10"/>
      <c r="N97" s="11"/>
      <c r="O97" s="10"/>
      <c r="P97" s="10"/>
      <c r="Q97" s="10"/>
      <c r="R97" s="10"/>
      <c r="S97" s="10"/>
      <c r="T97" s="10"/>
      <c r="U97" s="10"/>
      <c r="V97" s="10"/>
      <c r="W97" s="10"/>
      <c r="X97" s="10"/>
      <c r="Y97" s="10"/>
    </row>
    <row r="98" spans="1:25">
      <c r="A98" s="7"/>
      <c r="B98" s="10"/>
      <c r="C98" s="10"/>
      <c r="D98" s="10"/>
      <c r="E98" s="11"/>
      <c r="F98" s="11"/>
      <c r="G98" s="11"/>
      <c r="H98" s="12" t="s">
        <v>157</v>
      </c>
      <c r="I98" s="12"/>
      <c r="J98" s="12"/>
      <c r="K98" s="12"/>
      <c r="L98" s="13">
        <f>L31+L32+L33+L50+L51+L53+L54+L62+L55</f>
        <v>71157000</v>
      </c>
      <c r="M98" s="10"/>
      <c r="N98" s="11"/>
      <c r="O98" s="10"/>
      <c r="P98" s="10"/>
      <c r="Q98" s="10"/>
      <c r="R98" s="10"/>
      <c r="S98" s="10"/>
      <c r="T98" s="10"/>
      <c r="U98" s="10"/>
      <c r="V98" s="10"/>
      <c r="W98" s="10"/>
      <c r="X98" s="10"/>
      <c r="Y98" s="10"/>
    </row>
    <row r="99" spans="1:25">
      <c r="A99" s="7"/>
      <c r="B99" s="10"/>
      <c r="C99" s="10"/>
      <c r="D99" s="10"/>
      <c r="E99" s="11"/>
      <c r="F99" s="11"/>
      <c r="G99" s="11"/>
      <c r="H99" s="12" t="s">
        <v>158</v>
      </c>
      <c r="I99" s="12"/>
      <c r="J99" s="12"/>
      <c r="K99" s="12"/>
      <c r="L99" s="13">
        <f>L95-L98</f>
        <v>868484824</v>
      </c>
      <c r="M99" s="10"/>
      <c r="N99" s="11"/>
      <c r="O99" s="10"/>
      <c r="P99" s="10"/>
      <c r="Q99" s="10"/>
      <c r="R99" s="10"/>
      <c r="S99" s="10"/>
      <c r="T99" s="10"/>
      <c r="U99" s="10"/>
      <c r="V99" s="10"/>
      <c r="W99" s="10"/>
      <c r="X99" s="10"/>
      <c r="Y99" s="10"/>
    </row>
    <row r="100" spans="1:25">
      <c r="A100" s="7"/>
      <c r="B100" s="10"/>
      <c r="C100" s="10"/>
      <c r="D100" s="10"/>
      <c r="E100" s="11"/>
      <c r="F100" s="11"/>
      <c r="G100" s="11"/>
      <c r="H100" s="10"/>
      <c r="I100" s="10"/>
      <c r="J100" s="10"/>
      <c r="K100" s="10"/>
      <c r="L100" s="10"/>
      <c r="M100" s="10"/>
      <c r="N100" s="11"/>
      <c r="O100" s="10"/>
      <c r="P100" s="10"/>
      <c r="Q100" s="10"/>
      <c r="R100" s="10"/>
      <c r="S100" s="10"/>
      <c r="T100" s="10"/>
      <c r="U100" s="10"/>
      <c r="V100" s="10"/>
      <c r="W100" s="10"/>
      <c r="X100" s="10"/>
      <c r="Y100" s="10"/>
    </row>
    <row r="101" spans="1:25" s="9" customFormat="1" ht="13.5">
      <c r="A101" s="7"/>
      <c r="B101" s="7"/>
      <c r="C101" s="7"/>
      <c r="D101" s="7"/>
      <c r="E101" s="8"/>
      <c r="F101" s="8"/>
      <c r="G101" s="8"/>
      <c r="H101" s="7"/>
      <c r="I101" s="7"/>
      <c r="J101" s="7"/>
      <c r="K101" s="7"/>
      <c r="L101" s="7"/>
      <c r="M101" s="7"/>
      <c r="N101" s="8"/>
      <c r="O101" s="7"/>
      <c r="P101" s="7"/>
      <c r="Q101" s="7"/>
      <c r="R101" s="7"/>
      <c r="S101" s="7"/>
      <c r="T101" s="7"/>
      <c r="U101" s="7"/>
      <c r="V101" s="7"/>
      <c r="W101" s="7"/>
      <c r="X101" s="7"/>
      <c r="Y101" s="7"/>
    </row>
    <row r="102" spans="1:25" s="20" customFormat="1" ht="13.5">
      <c r="A102" s="14"/>
      <c r="B102" s="15"/>
      <c r="C102" s="15"/>
      <c r="D102" s="15"/>
      <c r="E102" s="16"/>
      <c r="F102" s="16"/>
      <c r="G102" s="16"/>
      <c r="H102" s="15"/>
      <c r="I102" s="15"/>
      <c r="J102" s="17"/>
      <c r="K102" s="18"/>
      <c r="L102" s="18"/>
      <c r="M102" s="18"/>
      <c r="N102" s="19"/>
      <c r="O102" s="18"/>
      <c r="P102" s="18"/>
      <c r="Q102" s="18"/>
      <c r="R102" s="18"/>
      <c r="S102" s="18"/>
      <c r="T102" s="18"/>
      <c r="U102" s="18"/>
      <c r="V102" s="18"/>
      <c r="W102" s="18"/>
      <c r="X102" s="18"/>
      <c r="Y102" s="18"/>
    </row>
    <row r="103" spans="1:25" s="20" customFormat="1" ht="13.5">
      <c r="A103" s="15"/>
      <c r="B103" s="15"/>
      <c r="C103" s="15"/>
      <c r="D103" s="15"/>
      <c r="E103" s="16"/>
      <c r="F103" s="16"/>
      <c r="G103" s="16"/>
      <c r="H103" s="15"/>
      <c r="I103" s="15"/>
      <c r="J103" s="17"/>
      <c r="K103" s="18"/>
      <c r="L103" s="18"/>
      <c r="M103" s="18"/>
      <c r="N103" s="19"/>
      <c r="O103" s="18"/>
      <c r="P103" s="18"/>
      <c r="Q103" s="18"/>
      <c r="R103" s="18"/>
      <c r="S103" s="18"/>
      <c r="T103" s="18"/>
      <c r="U103" s="18"/>
      <c r="V103" s="18"/>
      <c r="W103" s="18"/>
      <c r="X103" s="18"/>
      <c r="Y103" s="18"/>
    </row>
    <row r="104" spans="1:25" s="9" customFormat="1" ht="13.5">
      <c r="A104" s="7"/>
      <c r="B104" s="7"/>
      <c r="C104" s="7"/>
      <c r="D104" s="7"/>
      <c r="E104" s="8"/>
      <c r="F104" s="8"/>
      <c r="G104" s="8"/>
      <c r="H104" s="7"/>
      <c r="I104" s="7"/>
      <c r="J104" s="7"/>
      <c r="K104" s="7"/>
      <c r="L104" s="7"/>
      <c r="M104" s="7"/>
      <c r="N104" s="8"/>
      <c r="O104" s="7"/>
      <c r="P104" s="7"/>
      <c r="Q104" s="7"/>
      <c r="R104" s="7"/>
      <c r="S104" s="7"/>
      <c r="T104" s="7"/>
      <c r="U104" s="7"/>
      <c r="V104" s="7"/>
      <c r="W104" s="7"/>
      <c r="X104" s="7"/>
      <c r="Y104" s="7"/>
    </row>
    <row r="105" spans="1:25" s="9" customFormat="1" ht="13.5">
      <c r="A105" s="7"/>
      <c r="B105" s="7"/>
      <c r="C105" s="7"/>
      <c r="D105" s="7"/>
      <c r="E105" s="8"/>
      <c r="F105" s="8"/>
      <c r="G105" s="8"/>
      <c r="H105" s="7"/>
      <c r="I105" s="7"/>
      <c r="J105" s="7"/>
      <c r="K105" s="7"/>
      <c r="L105" s="7"/>
      <c r="M105" s="7"/>
      <c r="N105" s="8"/>
      <c r="O105" s="7"/>
      <c r="P105" s="7"/>
      <c r="Q105" s="7"/>
      <c r="R105" s="7"/>
      <c r="S105" s="7"/>
      <c r="T105" s="7"/>
      <c r="U105" s="7"/>
      <c r="V105" s="7"/>
      <c r="W105" s="7"/>
      <c r="X105" s="7"/>
      <c r="Y105" s="7"/>
    </row>
    <row r="106" spans="1:25" s="9" customFormat="1" ht="13.5">
      <c r="A106" s="7"/>
      <c r="B106" s="7"/>
      <c r="C106" s="7"/>
      <c r="D106" s="7"/>
      <c r="E106" s="8"/>
      <c r="F106" s="8"/>
      <c r="G106" s="8"/>
      <c r="H106" s="7"/>
      <c r="I106" s="7"/>
      <c r="J106" s="7"/>
      <c r="K106" s="7"/>
      <c r="L106" s="7"/>
      <c r="M106" s="7"/>
      <c r="N106" s="8"/>
      <c r="O106" s="7"/>
      <c r="P106" s="7"/>
      <c r="Q106" s="7"/>
      <c r="R106" s="7"/>
      <c r="S106" s="7"/>
      <c r="T106" s="7"/>
      <c r="U106" s="7"/>
      <c r="V106" s="7"/>
      <c r="W106" s="7"/>
      <c r="X106" s="7"/>
      <c r="Y106" s="7"/>
    </row>
    <row r="107" spans="1:25" s="9" customFormat="1" ht="13.5">
      <c r="A107" s="7"/>
      <c r="B107" s="7"/>
      <c r="C107" s="7"/>
      <c r="D107" s="7"/>
      <c r="E107" s="8"/>
      <c r="F107" s="8"/>
      <c r="G107" s="8"/>
      <c r="H107" s="7"/>
      <c r="I107" s="7"/>
      <c r="J107" s="7"/>
      <c r="K107" s="7"/>
      <c r="L107" s="7"/>
      <c r="M107" s="7"/>
      <c r="N107" s="8"/>
      <c r="O107" s="7"/>
      <c r="P107" s="7"/>
      <c r="Q107" s="7"/>
      <c r="R107" s="7"/>
      <c r="S107" s="7"/>
      <c r="T107" s="7"/>
      <c r="U107" s="7"/>
      <c r="V107" s="7"/>
      <c r="W107" s="7"/>
      <c r="X107" s="7"/>
      <c r="Y107" s="7"/>
    </row>
    <row r="108" spans="1:25">
      <c r="A108" s="10"/>
      <c r="B108" s="10"/>
      <c r="C108" s="10"/>
      <c r="D108" s="10"/>
      <c r="E108" s="11"/>
      <c r="F108" s="11"/>
      <c r="G108" s="11"/>
      <c r="H108" s="10"/>
      <c r="I108" s="10"/>
      <c r="J108" s="10"/>
      <c r="K108" s="10"/>
      <c r="L108" s="10"/>
      <c r="M108" s="10"/>
      <c r="N108" s="11"/>
      <c r="O108" s="10"/>
      <c r="P108" s="10"/>
      <c r="Q108" s="10"/>
      <c r="R108" s="10"/>
      <c r="S108" s="10"/>
      <c r="T108" s="10"/>
      <c r="U108" s="10"/>
      <c r="V108" s="10"/>
      <c r="W108" s="10"/>
      <c r="X108" s="10"/>
      <c r="Y108" s="10"/>
    </row>
    <row r="109" spans="1:25">
      <c r="A109" s="10"/>
      <c r="B109" s="10"/>
      <c r="C109" s="10"/>
      <c r="D109" s="10"/>
      <c r="E109" s="11"/>
      <c r="F109" s="11"/>
      <c r="G109" s="11"/>
      <c r="H109" s="10"/>
      <c r="I109" s="10"/>
      <c r="J109" s="10"/>
      <c r="K109" s="10"/>
      <c r="L109" s="10"/>
      <c r="M109" s="10"/>
      <c r="N109" s="11"/>
      <c r="O109" s="10"/>
      <c r="P109" s="10"/>
      <c r="Q109" s="10"/>
      <c r="R109" s="10"/>
      <c r="S109" s="10"/>
      <c r="T109" s="10"/>
      <c r="U109" s="10"/>
      <c r="V109" s="10"/>
      <c r="W109" s="10"/>
      <c r="X109" s="10"/>
      <c r="Y109" s="10"/>
    </row>
    <row r="110" spans="1:25">
      <c r="A110" s="10"/>
      <c r="B110" s="10"/>
      <c r="C110" s="10"/>
      <c r="D110" s="10"/>
      <c r="E110" s="11"/>
      <c r="F110" s="11"/>
      <c r="G110" s="11"/>
      <c r="H110" s="10"/>
      <c r="I110" s="10"/>
      <c r="J110" s="10"/>
      <c r="K110" s="10"/>
      <c r="L110" s="10"/>
      <c r="M110" s="10"/>
      <c r="N110" s="11"/>
      <c r="O110" s="10"/>
      <c r="P110" s="10"/>
      <c r="Q110" s="10"/>
      <c r="R110" s="10"/>
      <c r="S110" s="10"/>
      <c r="T110" s="10"/>
      <c r="U110" s="10"/>
      <c r="V110" s="10"/>
      <c r="W110" s="10"/>
      <c r="X110" s="10"/>
      <c r="Y110" s="10"/>
    </row>
    <row r="111" spans="1:25">
      <c r="A111" s="10"/>
      <c r="B111" s="10"/>
      <c r="C111" s="10"/>
      <c r="D111" s="10"/>
      <c r="E111" s="11"/>
      <c r="F111" s="11"/>
      <c r="G111" s="11"/>
      <c r="H111" s="10"/>
      <c r="I111" s="10"/>
      <c r="J111" s="10"/>
      <c r="K111" s="10"/>
      <c r="L111" s="10"/>
      <c r="M111" s="10"/>
      <c r="N111" s="11"/>
      <c r="O111" s="10"/>
      <c r="P111" s="10"/>
      <c r="Q111" s="10"/>
      <c r="R111" s="10"/>
      <c r="S111" s="10"/>
      <c r="T111" s="10"/>
      <c r="U111" s="10"/>
      <c r="V111" s="10"/>
      <c r="W111" s="10"/>
      <c r="X111" s="10"/>
      <c r="Y111" s="10"/>
    </row>
    <row r="112" spans="1:25">
      <c r="A112" s="10"/>
      <c r="B112" s="10"/>
      <c r="C112" s="10"/>
      <c r="D112" s="10"/>
      <c r="E112" s="11"/>
      <c r="F112" s="11"/>
      <c r="G112" s="11"/>
      <c r="H112" s="10"/>
      <c r="I112" s="10"/>
      <c r="J112" s="10"/>
      <c r="K112" s="10"/>
      <c r="L112" s="10"/>
      <c r="M112" s="10"/>
      <c r="N112" s="11"/>
      <c r="O112" s="10"/>
      <c r="P112" s="10"/>
      <c r="Q112" s="10"/>
      <c r="R112" s="10"/>
      <c r="S112" s="10"/>
      <c r="T112" s="10"/>
      <c r="U112" s="10"/>
      <c r="V112" s="10"/>
      <c r="W112" s="10"/>
      <c r="X112" s="10"/>
      <c r="Y112" s="10"/>
    </row>
    <row r="113" spans="1:25">
      <c r="A113" s="10"/>
      <c r="B113" s="10"/>
      <c r="C113" s="10"/>
      <c r="D113" s="10"/>
      <c r="E113" s="11"/>
      <c r="F113" s="11"/>
      <c r="G113" s="11"/>
      <c r="H113" s="10"/>
      <c r="I113" s="10"/>
      <c r="J113" s="10"/>
      <c r="K113" s="10"/>
      <c r="L113" s="10"/>
      <c r="M113" s="10"/>
      <c r="N113" s="11"/>
      <c r="O113" s="10"/>
      <c r="P113" s="10"/>
      <c r="Q113" s="10"/>
      <c r="R113" s="10"/>
      <c r="S113" s="10"/>
      <c r="T113" s="10"/>
      <c r="U113" s="10"/>
      <c r="V113" s="10"/>
      <c r="W113" s="10"/>
      <c r="X113" s="10"/>
      <c r="Y113" s="10"/>
    </row>
    <row r="114" spans="1:25">
      <c r="A114" s="10"/>
      <c r="B114" s="10"/>
      <c r="C114" s="10"/>
      <c r="D114" s="10"/>
      <c r="E114" s="11"/>
      <c r="F114" s="11"/>
      <c r="G114" s="11"/>
      <c r="H114" s="10"/>
      <c r="I114" s="10"/>
      <c r="J114" s="10"/>
      <c r="K114" s="10"/>
      <c r="L114" s="10"/>
      <c r="M114" s="10"/>
      <c r="N114" s="11"/>
      <c r="O114" s="10"/>
      <c r="P114" s="10"/>
      <c r="Q114" s="10"/>
      <c r="R114" s="10"/>
      <c r="S114" s="10"/>
      <c r="T114" s="10"/>
      <c r="U114" s="10"/>
      <c r="V114" s="10"/>
      <c r="W114" s="10"/>
      <c r="X114" s="10"/>
      <c r="Y114" s="10"/>
    </row>
    <row r="115" spans="1:25">
      <c r="A115" s="10"/>
      <c r="B115" s="10"/>
      <c r="C115" s="10"/>
      <c r="D115" s="10"/>
      <c r="E115" s="11"/>
      <c r="F115" s="11"/>
      <c r="G115" s="11"/>
      <c r="H115" s="10"/>
      <c r="I115" s="10"/>
      <c r="J115" s="10"/>
      <c r="K115" s="10"/>
      <c r="L115" s="10"/>
      <c r="M115" s="10"/>
      <c r="N115" s="11"/>
      <c r="O115" s="10"/>
      <c r="P115" s="10"/>
      <c r="Q115" s="10"/>
      <c r="R115" s="10"/>
      <c r="S115" s="10"/>
      <c r="T115" s="10"/>
      <c r="U115" s="10"/>
      <c r="V115" s="10"/>
      <c r="W115" s="10"/>
      <c r="X115" s="10"/>
      <c r="Y115" s="10"/>
    </row>
    <row r="116" spans="1:25">
      <c r="A116" s="10"/>
      <c r="B116" s="10"/>
      <c r="C116" s="10"/>
      <c r="D116" s="10"/>
      <c r="E116" s="11"/>
      <c r="F116" s="11"/>
      <c r="G116" s="11"/>
      <c r="H116" s="10"/>
      <c r="I116" s="10"/>
      <c r="J116" s="10"/>
      <c r="K116" s="10"/>
      <c r="L116" s="10"/>
      <c r="M116" s="10"/>
      <c r="N116" s="11"/>
      <c r="O116" s="10"/>
      <c r="P116" s="10"/>
      <c r="Q116" s="10"/>
      <c r="R116" s="10"/>
      <c r="S116" s="10"/>
      <c r="T116" s="10"/>
      <c r="U116" s="10"/>
      <c r="V116" s="10"/>
      <c r="W116" s="10"/>
      <c r="X116" s="10"/>
      <c r="Y116" s="10"/>
    </row>
    <row r="117" spans="1:25">
      <c r="A117" s="10"/>
      <c r="B117" s="10"/>
      <c r="C117" s="10"/>
      <c r="D117" s="10"/>
      <c r="E117" s="11"/>
      <c r="F117" s="11"/>
      <c r="G117" s="11"/>
      <c r="H117" s="10"/>
      <c r="I117" s="10"/>
      <c r="J117" s="10"/>
      <c r="K117" s="10"/>
      <c r="L117" s="10"/>
      <c r="M117" s="10"/>
      <c r="N117" s="11"/>
      <c r="O117" s="10"/>
      <c r="P117" s="10"/>
      <c r="Q117" s="10"/>
      <c r="R117" s="10"/>
      <c r="S117" s="10"/>
      <c r="T117" s="10"/>
      <c r="U117" s="10"/>
      <c r="V117" s="10"/>
      <c r="W117" s="10"/>
      <c r="X117" s="10"/>
      <c r="Y117" s="10"/>
    </row>
    <row r="118" spans="1:25">
      <c r="A118" s="10"/>
      <c r="B118" s="10"/>
      <c r="C118" s="10"/>
      <c r="D118" s="10"/>
      <c r="E118" s="11"/>
      <c r="F118" s="11"/>
      <c r="G118" s="11"/>
      <c r="H118" s="10"/>
      <c r="I118" s="10"/>
      <c r="J118" s="10"/>
      <c r="K118" s="10"/>
      <c r="L118" s="10"/>
      <c r="M118" s="10"/>
      <c r="N118" s="11"/>
      <c r="O118" s="10"/>
      <c r="P118" s="10"/>
      <c r="Q118" s="10"/>
      <c r="R118" s="10"/>
      <c r="S118" s="10"/>
      <c r="T118" s="10"/>
      <c r="U118" s="10"/>
      <c r="V118" s="10"/>
      <c r="W118" s="10"/>
      <c r="X118" s="10"/>
      <c r="Y118" s="10"/>
    </row>
    <row r="119" spans="1:25">
      <c r="A119" s="10"/>
      <c r="B119" s="10"/>
      <c r="C119" s="10"/>
      <c r="D119" s="10"/>
      <c r="E119" s="11"/>
      <c r="F119" s="11"/>
      <c r="G119" s="11"/>
      <c r="H119" s="10"/>
      <c r="I119" s="10"/>
      <c r="J119" s="10"/>
      <c r="K119" s="10"/>
      <c r="L119" s="10"/>
      <c r="M119" s="10"/>
      <c r="N119" s="11"/>
      <c r="O119" s="10"/>
      <c r="P119" s="10"/>
      <c r="Q119" s="10"/>
      <c r="R119" s="10"/>
      <c r="S119" s="10"/>
      <c r="T119" s="10"/>
      <c r="U119" s="10"/>
      <c r="V119" s="10"/>
      <c r="W119" s="10"/>
      <c r="X119" s="10"/>
      <c r="Y119" s="10"/>
    </row>
    <row r="120" spans="1:25">
      <c r="A120" s="10"/>
      <c r="B120" s="10"/>
      <c r="C120" s="10"/>
      <c r="D120" s="10"/>
      <c r="E120" s="11"/>
      <c r="F120" s="11"/>
      <c r="G120" s="11"/>
      <c r="H120" s="10"/>
      <c r="I120" s="10"/>
      <c r="J120" s="10"/>
      <c r="K120" s="10"/>
      <c r="L120" s="10"/>
      <c r="M120" s="10"/>
      <c r="N120" s="11"/>
      <c r="O120" s="10"/>
      <c r="P120" s="10"/>
      <c r="Q120" s="10"/>
      <c r="R120" s="10"/>
      <c r="S120" s="10"/>
      <c r="T120" s="10"/>
      <c r="U120" s="10"/>
      <c r="V120" s="10"/>
      <c r="W120" s="10"/>
      <c r="X120" s="10"/>
      <c r="Y120" s="10"/>
    </row>
    <row r="121" spans="1:25">
      <c r="A121" s="10"/>
      <c r="B121" s="10"/>
      <c r="C121" s="10"/>
      <c r="D121" s="10"/>
      <c r="E121" s="11"/>
      <c r="F121" s="11"/>
      <c r="G121" s="11"/>
      <c r="H121" s="10"/>
      <c r="I121" s="10"/>
      <c r="J121" s="10"/>
      <c r="K121" s="10"/>
      <c r="L121" s="10"/>
      <c r="M121" s="10"/>
      <c r="N121" s="11"/>
      <c r="O121" s="10"/>
      <c r="P121" s="10"/>
      <c r="Q121" s="10"/>
      <c r="R121" s="10"/>
      <c r="S121" s="10"/>
      <c r="T121" s="10"/>
      <c r="U121" s="10"/>
      <c r="V121" s="10"/>
      <c r="W121" s="10"/>
      <c r="X121" s="10"/>
      <c r="Y121" s="10"/>
    </row>
    <row r="122" spans="1:25">
      <c r="A122" s="10"/>
      <c r="B122" s="10"/>
      <c r="C122" s="10"/>
      <c r="D122" s="10"/>
      <c r="E122" s="11"/>
      <c r="F122" s="11"/>
      <c r="G122" s="11"/>
      <c r="H122" s="10"/>
      <c r="I122" s="10"/>
      <c r="J122" s="10"/>
      <c r="K122" s="10"/>
      <c r="L122" s="10"/>
      <c r="M122" s="10"/>
      <c r="N122" s="11"/>
      <c r="O122" s="10"/>
      <c r="P122" s="10"/>
      <c r="Q122" s="10"/>
      <c r="R122" s="10"/>
      <c r="S122" s="10"/>
      <c r="T122" s="10"/>
      <c r="U122" s="10"/>
      <c r="V122" s="10"/>
      <c r="W122" s="10"/>
      <c r="X122" s="10"/>
      <c r="Y122" s="10"/>
    </row>
    <row r="123" spans="1:25">
      <c r="A123" s="10"/>
      <c r="B123" s="10"/>
      <c r="C123" s="10"/>
      <c r="D123" s="10"/>
      <c r="E123" s="11"/>
      <c r="F123" s="11"/>
      <c r="G123" s="11"/>
      <c r="H123" s="10"/>
      <c r="I123" s="10"/>
      <c r="J123" s="10"/>
      <c r="K123" s="10"/>
      <c r="L123" s="10"/>
      <c r="M123" s="10"/>
      <c r="N123" s="11"/>
      <c r="O123" s="10"/>
      <c r="P123" s="10"/>
      <c r="Q123" s="10"/>
      <c r="R123" s="10"/>
      <c r="S123" s="10"/>
      <c r="T123" s="10"/>
      <c r="U123" s="10"/>
      <c r="V123" s="10"/>
      <c r="W123" s="10"/>
      <c r="X123" s="10"/>
      <c r="Y123" s="10"/>
    </row>
    <row r="124" spans="1:25">
      <c r="A124" s="10"/>
      <c r="B124" s="10"/>
      <c r="C124" s="10"/>
      <c r="D124" s="10"/>
      <c r="E124" s="11"/>
      <c r="F124" s="11"/>
      <c r="G124" s="11"/>
      <c r="H124" s="10"/>
      <c r="I124" s="10"/>
      <c r="J124" s="10"/>
      <c r="K124" s="10"/>
      <c r="L124" s="10"/>
      <c r="M124" s="10"/>
      <c r="N124" s="11"/>
      <c r="O124" s="10"/>
      <c r="P124" s="10"/>
      <c r="Q124" s="10"/>
      <c r="R124" s="10"/>
      <c r="S124" s="10"/>
      <c r="T124" s="10"/>
      <c r="U124" s="10"/>
      <c r="V124" s="10"/>
      <c r="W124" s="10"/>
      <c r="X124" s="10"/>
      <c r="Y124" s="10"/>
    </row>
    <row r="125" spans="1:25">
      <c r="A125" s="10"/>
      <c r="B125" s="10"/>
      <c r="C125" s="10"/>
      <c r="D125" s="10"/>
      <c r="E125" s="11"/>
      <c r="F125" s="11"/>
      <c r="G125" s="11"/>
      <c r="H125" s="10"/>
      <c r="I125" s="10"/>
      <c r="J125" s="10"/>
      <c r="K125" s="10"/>
      <c r="L125" s="10"/>
      <c r="M125" s="10"/>
      <c r="N125" s="11"/>
      <c r="O125" s="10"/>
      <c r="P125" s="10"/>
      <c r="Q125" s="10"/>
      <c r="R125" s="10"/>
      <c r="S125" s="10"/>
      <c r="T125" s="10"/>
      <c r="U125" s="10"/>
      <c r="V125" s="10"/>
      <c r="W125" s="10"/>
      <c r="X125" s="10"/>
      <c r="Y125" s="10"/>
    </row>
    <row r="126" spans="1:25">
      <c r="A126" s="10"/>
      <c r="B126" s="10"/>
      <c r="C126" s="10"/>
      <c r="D126" s="10"/>
      <c r="E126" s="11"/>
      <c r="F126" s="11"/>
      <c r="G126" s="11"/>
      <c r="H126" s="10"/>
      <c r="I126" s="10"/>
      <c r="J126" s="10"/>
      <c r="K126" s="10"/>
      <c r="L126" s="10"/>
      <c r="M126" s="10"/>
      <c r="N126" s="11"/>
      <c r="O126" s="10"/>
      <c r="P126" s="10"/>
      <c r="Q126" s="10"/>
      <c r="R126" s="10"/>
      <c r="S126" s="10"/>
      <c r="T126" s="10"/>
      <c r="U126" s="10"/>
      <c r="V126" s="10"/>
      <c r="W126" s="10"/>
      <c r="X126" s="10"/>
      <c r="Y126" s="10"/>
    </row>
    <row r="127" spans="1:25">
      <c r="A127" s="10"/>
      <c r="B127" s="10"/>
      <c r="C127" s="10"/>
      <c r="D127" s="10"/>
      <c r="E127" s="11"/>
      <c r="F127" s="11"/>
      <c r="G127" s="11"/>
      <c r="H127" s="10"/>
      <c r="I127" s="10"/>
      <c r="J127" s="10"/>
      <c r="K127" s="10"/>
      <c r="L127" s="10"/>
      <c r="M127" s="10"/>
      <c r="N127" s="11"/>
      <c r="O127" s="10"/>
      <c r="P127" s="10"/>
      <c r="Q127" s="10"/>
      <c r="R127" s="10"/>
      <c r="S127" s="10"/>
      <c r="T127" s="10"/>
      <c r="U127" s="10"/>
      <c r="V127" s="10"/>
      <c r="W127" s="10"/>
      <c r="X127" s="10"/>
      <c r="Y127" s="10"/>
    </row>
    <row r="128" spans="1:25">
      <c r="A128" s="10"/>
      <c r="B128" s="10"/>
      <c r="C128" s="10"/>
      <c r="D128" s="10"/>
      <c r="E128" s="11"/>
      <c r="F128" s="11"/>
      <c r="G128" s="11"/>
      <c r="H128" s="10"/>
      <c r="I128" s="10"/>
      <c r="J128" s="10"/>
      <c r="K128" s="10"/>
      <c r="L128" s="10"/>
      <c r="M128" s="10"/>
      <c r="N128" s="11"/>
      <c r="O128" s="10"/>
      <c r="P128" s="10"/>
      <c r="Q128" s="10"/>
      <c r="R128" s="10"/>
      <c r="S128" s="10"/>
      <c r="T128" s="10"/>
      <c r="U128" s="10"/>
      <c r="V128" s="10"/>
      <c r="W128" s="10"/>
      <c r="X128" s="10"/>
      <c r="Y128" s="10"/>
    </row>
    <row r="129" spans="1:25">
      <c r="A129" s="10"/>
      <c r="B129" s="10"/>
      <c r="C129" s="10"/>
      <c r="D129" s="10"/>
      <c r="E129" s="11"/>
      <c r="F129" s="11"/>
      <c r="G129" s="11"/>
      <c r="H129" s="10"/>
      <c r="I129" s="10"/>
      <c r="J129" s="10"/>
      <c r="K129" s="10"/>
      <c r="L129" s="10"/>
      <c r="M129" s="10"/>
      <c r="N129" s="11"/>
      <c r="O129" s="10"/>
      <c r="P129" s="10"/>
      <c r="Q129" s="10"/>
      <c r="R129" s="10"/>
      <c r="S129" s="10"/>
      <c r="T129" s="10"/>
      <c r="U129" s="10"/>
      <c r="V129" s="10"/>
      <c r="W129" s="10"/>
      <c r="X129" s="10"/>
      <c r="Y129" s="10"/>
    </row>
    <row r="130" spans="1:25">
      <c r="A130" s="10"/>
      <c r="B130" s="10"/>
      <c r="C130" s="10"/>
      <c r="D130" s="10"/>
      <c r="E130" s="11"/>
      <c r="F130" s="11"/>
      <c r="G130" s="11"/>
      <c r="H130" s="10"/>
      <c r="I130" s="10"/>
      <c r="J130" s="10"/>
      <c r="K130" s="10"/>
      <c r="L130" s="10"/>
      <c r="M130" s="10"/>
      <c r="N130" s="11"/>
      <c r="O130" s="10"/>
      <c r="P130" s="10"/>
      <c r="Q130" s="10"/>
      <c r="R130" s="10"/>
      <c r="S130" s="10"/>
      <c r="T130" s="10"/>
      <c r="U130" s="10"/>
      <c r="V130" s="10"/>
      <c r="W130" s="10"/>
      <c r="X130" s="10"/>
      <c r="Y130" s="10"/>
    </row>
    <row r="131" spans="1:25">
      <c r="A131" s="10"/>
      <c r="B131" s="10"/>
      <c r="C131" s="10"/>
      <c r="D131" s="10"/>
      <c r="E131" s="11"/>
      <c r="F131" s="11"/>
      <c r="G131" s="11"/>
      <c r="H131" s="10"/>
      <c r="I131" s="10"/>
      <c r="J131" s="10"/>
      <c r="K131" s="10"/>
      <c r="L131" s="10"/>
      <c r="M131" s="10"/>
      <c r="N131" s="11"/>
      <c r="O131" s="10"/>
      <c r="P131" s="10"/>
      <c r="Q131" s="10"/>
      <c r="R131" s="10"/>
      <c r="S131" s="10"/>
      <c r="T131" s="10"/>
      <c r="U131" s="10"/>
      <c r="V131" s="10"/>
      <c r="W131" s="10"/>
      <c r="X131" s="10"/>
      <c r="Y131" s="10"/>
    </row>
    <row r="132" spans="1:25">
      <c r="A132" s="10"/>
      <c r="B132" s="10"/>
      <c r="C132" s="10"/>
      <c r="D132" s="10"/>
      <c r="E132" s="11"/>
      <c r="F132" s="11"/>
      <c r="G132" s="11"/>
      <c r="H132" s="10"/>
      <c r="I132" s="10"/>
      <c r="J132" s="10"/>
      <c r="K132" s="10"/>
      <c r="L132" s="10"/>
      <c r="M132" s="10"/>
      <c r="N132" s="11"/>
      <c r="O132" s="10"/>
      <c r="P132" s="10"/>
      <c r="Q132" s="10"/>
      <c r="R132" s="10"/>
      <c r="S132" s="10"/>
      <c r="T132" s="10"/>
      <c r="U132" s="10"/>
      <c r="V132" s="10"/>
      <c r="W132" s="10"/>
      <c r="X132" s="10"/>
      <c r="Y132" s="10"/>
    </row>
    <row r="133" spans="1:25">
      <c r="A133" s="10"/>
      <c r="B133" s="10"/>
      <c r="C133" s="10"/>
      <c r="D133" s="10"/>
      <c r="E133" s="11"/>
      <c r="F133" s="11"/>
      <c r="G133" s="11"/>
      <c r="H133" s="10"/>
      <c r="I133" s="10"/>
      <c r="J133" s="10"/>
      <c r="K133" s="10"/>
      <c r="L133" s="10"/>
      <c r="M133" s="10"/>
      <c r="N133" s="11"/>
      <c r="O133" s="10"/>
      <c r="P133" s="10"/>
      <c r="Q133" s="10"/>
      <c r="R133" s="10"/>
      <c r="S133" s="10"/>
      <c r="T133" s="10"/>
      <c r="U133" s="10"/>
      <c r="V133" s="10"/>
      <c r="W133" s="10"/>
      <c r="X133" s="10"/>
      <c r="Y133" s="10"/>
    </row>
    <row r="134" spans="1:25">
      <c r="A134" s="10"/>
      <c r="B134" s="10"/>
      <c r="C134" s="10"/>
      <c r="D134" s="10"/>
      <c r="E134" s="11"/>
      <c r="F134" s="11"/>
      <c r="G134" s="11"/>
      <c r="H134" s="10"/>
      <c r="I134" s="10"/>
      <c r="J134" s="10"/>
      <c r="K134" s="10"/>
      <c r="L134" s="10"/>
      <c r="M134" s="10"/>
      <c r="N134" s="11"/>
      <c r="O134" s="10"/>
      <c r="P134" s="10"/>
      <c r="Q134" s="10"/>
      <c r="R134" s="10"/>
      <c r="S134" s="10"/>
      <c r="T134" s="10"/>
      <c r="U134" s="10"/>
      <c r="V134" s="10"/>
      <c r="W134" s="10"/>
      <c r="X134" s="10"/>
      <c r="Y134" s="10"/>
    </row>
    <row r="135" spans="1:25">
      <c r="A135" s="21"/>
    </row>
  </sheetData>
  <autoFilter ref="A7:XEM106"/>
  <mergeCells count="62">
    <mergeCell ref="A1:Y1"/>
    <mergeCell ref="A2:Y2"/>
    <mergeCell ref="A3:Y3"/>
    <mergeCell ref="Z3:AC3"/>
    <mergeCell ref="W6:W7"/>
    <mergeCell ref="X6:X7"/>
    <mergeCell ref="Y5:Y7"/>
    <mergeCell ref="F6:F7"/>
    <mergeCell ref="G6:G7"/>
    <mergeCell ref="H6:H7"/>
    <mergeCell ref="I6:L6"/>
    <mergeCell ref="M6:M7"/>
    <mergeCell ref="N6:N7"/>
    <mergeCell ref="O6:P6"/>
    <mergeCell ref="Q6:Q7"/>
    <mergeCell ref="R6:R7"/>
    <mergeCell ref="AD3:AS3"/>
    <mergeCell ref="V5:X5"/>
    <mergeCell ref="GX3:HM3"/>
    <mergeCell ref="HN3:IC3"/>
    <mergeCell ref="A4:Y4"/>
    <mergeCell ref="BJ3:BY3"/>
    <mergeCell ref="BZ3:CO3"/>
    <mergeCell ref="CP3:DE3"/>
    <mergeCell ref="DF3:DU3"/>
    <mergeCell ref="DV3:EK3"/>
    <mergeCell ref="EL3:FA3"/>
    <mergeCell ref="AT3:BI3"/>
    <mergeCell ref="FB3:FQ3"/>
    <mergeCell ref="FR3:GG3"/>
    <mergeCell ref="GH3:GW3"/>
    <mergeCell ref="S6:S7"/>
    <mergeCell ref="T6:T7"/>
    <mergeCell ref="U6:U7"/>
    <mergeCell ref="V6:V7"/>
    <mergeCell ref="A10:C10"/>
    <mergeCell ref="A5:A7"/>
    <mergeCell ref="B5:B7"/>
    <mergeCell ref="C5:C7"/>
    <mergeCell ref="D5:D7"/>
    <mergeCell ref="E5:E7"/>
    <mergeCell ref="H5:L5"/>
    <mergeCell ref="F5:G5"/>
    <mergeCell ref="M5:N5"/>
    <mergeCell ref="O5:Q5"/>
    <mergeCell ref="R5:S5"/>
    <mergeCell ref="T5:U5"/>
    <mergeCell ref="A15:C15"/>
    <mergeCell ref="A16:C16"/>
    <mergeCell ref="A13:C13"/>
    <mergeCell ref="A94:C94"/>
    <mergeCell ref="A95:C95"/>
    <mergeCell ref="A52:C52"/>
    <mergeCell ref="A61:C61"/>
    <mergeCell ref="A63:C63"/>
    <mergeCell ref="A80:C80"/>
    <mergeCell ref="A83:C83"/>
    <mergeCell ref="A76:C76"/>
    <mergeCell ref="A48:C48"/>
    <mergeCell ref="A30:C30"/>
    <mergeCell ref="A43:C43"/>
    <mergeCell ref="A46:C46"/>
  </mergeCells>
  <phoneticPr fontId="4" type="noConversion"/>
  <printOptions horizontalCentered="1"/>
  <pageMargins left="0.51181102362204722" right="0.39370078740157483" top="0.51181102362204722" bottom="0.6692913385826772" header="0.51181102362204722" footer="0.47244094488188981"/>
  <pageSetup paperSize="8" scale="73" fitToHeight="0" orientation="landscape" r:id="rId1"/>
  <headerFooter alignWithMargins="0">
    <oddFooter>&amp;C&amp;"標楷體,標準"
第 &amp;P 頁，共 &amp;N 頁</oddFooter>
  </headerFooter>
  <rowBreaks count="1" manualBreakCount="1">
    <brk id="80"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7"/>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7"/>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7"/>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2</vt:i4>
      </vt:variant>
    </vt:vector>
  </HeadingPairs>
  <TitlesOfParts>
    <vt:vector size="6" baseType="lpstr">
      <vt:lpstr>109</vt:lpstr>
      <vt:lpstr>工作表1</vt:lpstr>
      <vt:lpstr>工作表2</vt:lpstr>
      <vt:lpstr>工作表3</vt:lpstr>
      <vt:lpstr>'109'!Print_Area</vt:lpstr>
      <vt:lpstr>'109'!Print_Titles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2021-03-29T07:15:20Z</dcterms:modified>
</cp:coreProperties>
</file>