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yhwen\Desktop\統計室\a、性別主流化\2024.02.21 性別統計\112性別統計0229\"/>
    </mc:Choice>
  </mc:AlternateContent>
  <xr:revisionPtr revIDLastSave="0" documentId="8_{3C6594D0-16A6-4726-9C7F-A3FF77A73FE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各年度依時間序列" sheetId="9" r:id="rId1"/>
    <sheet name="112年" sheetId="14" r:id="rId2"/>
    <sheet name="111年" sheetId="16" r:id="rId3"/>
    <sheet name="110年" sheetId="15" r:id="rId4"/>
    <sheet name="109年" sheetId="13" r:id="rId5"/>
    <sheet name="108年" sheetId="12" r:id="rId6"/>
    <sheet name="107年" sheetId="11" r:id="rId7"/>
    <sheet name="106年" sheetId="10" r:id="rId8"/>
    <sheet name="105年" sheetId="8" r:id="rId9"/>
    <sheet name="104年" sheetId="7" r:id="rId10"/>
    <sheet name="103年" sheetId="6" r:id="rId11"/>
    <sheet name="102年" sheetId="4" r:id="rId12"/>
    <sheet name="101年" sheetId="2" r:id="rId13"/>
    <sheet name="100年" sheetId="1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" i="9" l="1"/>
  <c r="R7" i="9" s="1"/>
  <c r="K7" i="9"/>
  <c r="N7" i="9" s="1"/>
  <c r="G7" i="9"/>
  <c r="J7" i="9" s="1"/>
  <c r="E7" i="9"/>
  <c r="D7" i="9"/>
  <c r="C10" i="16"/>
  <c r="G10" i="16" s="1"/>
  <c r="C9" i="16"/>
  <c r="G9" i="16" s="1"/>
  <c r="C8" i="16"/>
  <c r="E7" i="16"/>
  <c r="D7" i="16"/>
  <c r="C7" i="16" l="1"/>
  <c r="C7" i="9"/>
  <c r="F7" i="9" s="1"/>
  <c r="F7" i="16"/>
  <c r="F8" i="16"/>
  <c r="G8" i="16"/>
  <c r="F9" i="16"/>
  <c r="H9" i="16" s="1"/>
  <c r="F10" i="16"/>
  <c r="H10" i="16" s="1"/>
  <c r="H8" i="16" l="1"/>
  <c r="O8" i="9" l="1"/>
  <c r="R8" i="9" s="1"/>
  <c r="K8" i="9"/>
  <c r="N8" i="9" s="1"/>
  <c r="G8" i="9"/>
  <c r="J8" i="9" s="1"/>
  <c r="E8" i="9"/>
  <c r="D8" i="9"/>
  <c r="C8" i="9"/>
  <c r="C10" i="15"/>
  <c r="F10" i="15" s="1"/>
  <c r="C9" i="15"/>
  <c r="F9" i="15" s="1"/>
  <c r="C8" i="15"/>
  <c r="C7" i="15" s="1"/>
  <c r="E7" i="15"/>
  <c r="D7" i="15"/>
  <c r="F8" i="15" l="1"/>
  <c r="F7" i="15"/>
  <c r="F8" i="9"/>
  <c r="O6" i="9"/>
  <c r="R6" i="9" s="1"/>
  <c r="K6" i="9"/>
  <c r="N6" i="9" s="1"/>
  <c r="G6" i="9"/>
  <c r="J6" i="9" s="1"/>
  <c r="E6" i="9"/>
  <c r="D6" i="9"/>
  <c r="C10" i="14"/>
  <c r="F10" i="14" s="1"/>
  <c r="C9" i="14"/>
  <c r="F9" i="14" s="1"/>
  <c r="C8" i="14"/>
  <c r="F8" i="14" s="1"/>
  <c r="E7" i="14"/>
  <c r="D7" i="14"/>
  <c r="C6" i="9" l="1"/>
  <c r="F6" i="9" s="1"/>
  <c r="C7" i="14"/>
  <c r="F7" i="14" s="1"/>
  <c r="O9" i="9"/>
  <c r="R9" i="9" s="1"/>
  <c r="K9" i="9"/>
  <c r="N9" i="9" s="1"/>
  <c r="G9" i="9"/>
  <c r="J9" i="9" s="1"/>
  <c r="E9" i="9"/>
  <c r="D9" i="9"/>
  <c r="C9" i="9" l="1"/>
  <c r="F9" i="9" s="1"/>
  <c r="C10" i="13" l="1"/>
  <c r="F10" i="13" s="1"/>
  <c r="C9" i="13"/>
  <c r="F9" i="13" s="1"/>
  <c r="C8" i="13"/>
  <c r="F8" i="13" s="1"/>
  <c r="E7" i="13"/>
  <c r="D7" i="13"/>
  <c r="C7" i="13" l="1"/>
  <c r="F7" i="13" s="1"/>
  <c r="D7" i="12"/>
  <c r="O10" i="9"/>
  <c r="R10" i="9" s="1"/>
  <c r="K10" i="9"/>
  <c r="N10" i="9" s="1"/>
  <c r="G10" i="9"/>
  <c r="J10" i="9" s="1"/>
  <c r="E10" i="9"/>
  <c r="D10" i="9"/>
  <c r="C10" i="12"/>
  <c r="F10" i="12" s="1"/>
  <c r="C9" i="12"/>
  <c r="F9" i="12" s="1"/>
  <c r="C8" i="12"/>
  <c r="F8" i="12" s="1"/>
  <c r="E7" i="12"/>
  <c r="C10" i="9" l="1"/>
  <c r="F10" i="9" s="1"/>
  <c r="C7" i="12"/>
  <c r="F7" i="12" s="1"/>
  <c r="O11" i="9"/>
  <c r="R11" i="9" s="1"/>
  <c r="K11" i="9"/>
  <c r="N11" i="9" s="1"/>
  <c r="G11" i="9"/>
  <c r="J11" i="9" s="1"/>
  <c r="E11" i="9"/>
  <c r="D11" i="9"/>
  <c r="C10" i="11"/>
  <c r="F10" i="11" s="1"/>
  <c r="C9" i="11"/>
  <c r="F9" i="11" s="1"/>
  <c r="C8" i="11"/>
  <c r="F8" i="11" s="1"/>
  <c r="E7" i="11"/>
  <c r="D7" i="11"/>
  <c r="C11" i="9" l="1"/>
  <c r="F11" i="9" s="1"/>
  <c r="C7" i="11"/>
  <c r="F7" i="11"/>
  <c r="O13" i="9"/>
  <c r="R13" i="9" s="1"/>
  <c r="K13" i="9"/>
  <c r="N13" i="9" s="1"/>
  <c r="G13" i="9"/>
  <c r="J13" i="9" s="1"/>
  <c r="E13" i="9"/>
  <c r="D13" i="9"/>
  <c r="C10" i="10"/>
  <c r="F10" i="10" s="1"/>
  <c r="C9" i="10"/>
  <c r="C8" i="10"/>
  <c r="F8" i="10" s="1"/>
  <c r="E7" i="10"/>
  <c r="D7" i="10"/>
  <c r="O18" i="9"/>
  <c r="R18" i="9" s="1"/>
  <c r="K18" i="9"/>
  <c r="N18" i="9" s="1"/>
  <c r="G18" i="9"/>
  <c r="J18" i="9" s="1"/>
  <c r="E18" i="9"/>
  <c r="D18" i="9"/>
  <c r="O17" i="9"/>
  <c r="R17" i="9" s="1"/>
  <c r="K17" i="9"/>
  <c r="G17" i="9"/>
  <c r="J17" i="9" s="1"/>
  <c r="E17" i="9"/>
  <c r="D17" i="9"/>
  <c r="O16" i="9"/>
  <c r="R16" i="9" s="1"/>
  <c r="K16" i="9"/>
  <c r="N16" i="9" s="1"/>
  <c r="G16" i="9"/>
  <c r="J16" i="9" s="1"/>
  <c r="E16" i="9"/>
  <c r="D16" i="9"/>
  <c r="O15" i="9"/>
  <c r="R15" i="9" s="1"/>
  <c r="K15" i="9"/>
  <c r="G15" i="9"/>
  <c r="J15" i="9" s="1"/>
  <c r="E15" i="9"/>
  <c r="D15" i="9"/>
  <c r="O14" i="9"/>
  <c r="K14" i="9"/>
  <c r="N14" i="9" s="1"/>
  <c r="G14" i="9"/>
  <c r="J14" i="9" s="1"/>
  <c r="E14" i="9"/>
  <c r="D14" i="9"/>
  <c r="O12" i="9"/>
  <c r="R12" i="9" s="1"/>
  <c r="K12" i="9"/>
  <c r="N12" i="9" s="1"/>
  <c r="G12" i="9"/>
  <c r="J12" i="9" s="1"/>
  <c r="E12" i="9"/>
  <c r="D12" i="9"/>
  <c r="C10" i="8"/>
  <c r="F10" i="8" s="1"/>
  <c r="C9" i="8"/>
  <c r="F9" i="8" s="1"/>
  <c r="C8" i="8"/>
  <c r="F8" i="8" s="1"/>
  <c r="E7" i="8"/>
  <c r="D7" i="8"/>
  <c r="C10" i="7"/>
  <c r="F10" i="7" s="1"/>
  <c r="C9" i="7"/>
  <c r="F9" i="7" s="1"/>
  <c r="C8" i="7"/>
  <c r="E7" i="7"/>
  <c r="D7" i="7"/>
  <c r="C10" i="6"/>
  <c r="F10" i="6" s="1"/>
  <c r="C9" i="6"/>
  <c r="F9" i="6"/>
  <c r="C8" i="6"/>
  <c r="F8" i="6" s="1"/>
  <c r="E7" i="6"/>
  <c r="D7" i="6"/>
  <c r="C10" i="4"/>
  <c r="F10" i="4" s="1"/>
  <c r="C9" i="4"/>
  <c r="F9" i="4" s="1"/>
  <c r="C8" i="4"/>
  <c r="F8" i="4" s="1"/>
  <c r="E7" i="4"/>
  <c r="D7" i="4"/>
  <c r="C10" i="2"/>
  <c r="F10" i="2" s="1"/>
  <c r="C9" i="2"/>
  <c r="F9" i="2" s="1"/>
  <c r="C8" i="2"/>
  <c r="F8" i="2" s="1"/>
  <c r="E7" i="2"/>
  <c r="D7" i="2"/>
  <c r="G8" i="1"/>
  <c r="J8" i="1" s="1"/>
  <c r="G9" i="1"/>
  <c r="J9" i="1" s="1"/>
  <c r="G10" i="1"/>
  <c r="J10" i="1" s="1"/>
  <c r="I7" i="1"/>
  <c r="E8" i="1"/>
  <c r="C8" i="1" s="1"/>
  <c r="D8" i="1"/>
  <c r="E9" i="1"/>
  <c r="D9" i="1"/>
  <c r="C9" i="1" s="1"/>
  <c r="F9" i="1" s="1"/>
  <c r="E10" i="1"/>
  <c r="D10" i="1"/>
  <c r="C10" i="1" s="1"/>
  <c r="F10" i="1" s="1"/>
  <c r="H7" i="1"/>
  <c r="M7" i="1"/>
  <c r="K8" i="1"/>
  <c r="N8" i="1" s="1"/>
  <c r="L7" i="1"/>
  <c r="K9" i="1"/>
  <c r="N9" i="1" s="1"/>
  <c r="K10" i="1"/>
  <c r="N10" i="1" s="1"/>
  <c r="C7" i="4" l="1"/>
  <c r="C17" i="9"/>
  <c r="F17" i="9" s="1"/>
  <c r="C16" i="9"/>
  <c r="N17" i="9"/>
  <c r="C13" i="9"/>
  <c r="F13" i="9" s="1"/>
  <c r="C7" i="7"/>
  <c r="C7" i="6"/>
  <c r="F7" i="6" s="1"/>
  <c r="F8" i="1"/>
  <c r="E7" i="1"/>
  <c r="C14" i="9"/>
  <c r="F14" i="9" s="1"/>
  <c r="G7" i="1"/>
  <c r="J7" i="1" s="1"/>
  <c r="F7" i="7"/>
  <c r="C7" i="1"/>
  <c r="C7" i="8"/>
  <c r="F7" i="8" s="1"/>
  <c r="D7" i="1"/>
  <c r="R14" i="9"/>
  <c r="C15" i="9"/>
  <c r="F15" i="9" s="1"/>
  <c r="C7" i="10"/>
  <c r="F7" i="10" s="1"/>
  <c r="F8" i="7"/>
  <c r="C7" i="2"/>
  <c r="F7" i="2" s="1"/>
  <c r="N15" i="9"/>
  <c r="F16" i="9"/>
  <c r="C18" i="9"/>
  <c r="F18" i="9" s="1"/>
  <c r="F9" i="10"/>
  <c r="K7" i="1"/>
  <c r="N7" i="1" s="1"/>
  <c r="C12" i="9"/>
  <c r="F12" i="9" s="1"/>
  <c r="F7" i="1" l="1"/>
</calcChain>
</file>

<file path=xl/sharedStrings.xml><?xml version="1.0" encoding="utf-8"?>
<sst xmlns="http://schemas.openxmlformats.org/spreadsheetml/2006/main" count="256" uniqueCount="87">
  <si>
    <r>
      <rPr>
        <sz val="10"/>
        <rFont val="標楷體"/>
        <family val="4"/>
        <charset val="136"/>
      </rPr>
      <t>資料來源：經濟部推動會議展覽專案辦公室「會議展覽服務產業調查」。</t>
    </r>
  </si>
  <si>
    <t>Professional Exhibition Organizer</t>
    <phoneticPr fontId="6" type="noConversion"/>
  </si>
  <si>
    <t>Professional Conference Organizer</t>
    <phoneticPr fontId="6" type="noConversion"/>
  </si>
  <si>
    <t>Grand Total</t>
    <phoneticPr fontId="6" type="noConversion"/>
  </si>
  <si>
    <t>Venue Provider</t>
    <phoneticPr fontId="6" type="noConversion"/>
  </si>
  <si>
    <t>Venue Provider</t>
    <phoneticPr fontId="6" type="noConversion"/>
  </si>
  <si>
    <t>Grand Total</t>
    <phoneticPr fontId="6" type="noConversion"/>
  </si>
  <si>
    <t>Venue Provider</t>
    <phoneticPr fontId="6" type="noConversion"/>
  </si>
  <si>
    <t>Professional Exhibition Organizer</t>
    <phoneticPr fontId="6" type="noConversion"/>
  </si>
  <si>
    <t>Professional Conference Organizer</t>
    <phoneticPr fontId="6" type="noConversion"/>
  </si>
  <si>
    <r>
      <rPr>
        <sz val="18"/>
        <rFont val="標楷體"/>
        <family val="4"/>
        <charset val="136"/>
      </rPr>
      <t xml:space="preserve">會議展覽服務產業性別統計表
</t>
    </r>
    <r>
      <rPr>
        <sz val="18"/>
        <rFont val="Times New Roman"/>
        <family val="1"/>
      </rPr>
      <t>Gender Statistics for the MICE Industries</t>
    </r>
    <phoneticPr fontId="6" type="noConversion"/>
  </si>
  <si>
    <r>
      <rPr>
        <sz val="10"/>
        <rFont val="標楷體"/>
        <family val="4"/>
        <charset val="136"/>
      </rPr>
      <t>單位：人；</t>
    </r>
    <r>
      <rPr>
        <sz val="10"/>
        <rFont val="Times New Roman"/>
        <family val="1"/>
      </rPr>
      <t>%
Unitl</t>
    </r>
    <r>
      <rPr>
        <sz val="10"/>
        <rFont val="標楷體"/>
        <family val="4"/>
        <charset val="136"/>
      </rPr>
      <t>：</t>
    </r>
    <r>
      <rPr>
        <sz val="10"/>
        <rFont val="Times New Roman"/>
        <family val="1"/>
      </rPr>
      <t>Person</t>
    </r>
    <r>
      <rPr>
        <sz val="10"/>
        <rFont val="標楷體"/>
        <family val="4"/>
        <charset val="136"/>
      </rPr>
      <t>；</t>
    </r>
    <r>
      <rPr>
        <sz val="10"/>
        <rFont val="Times New Roman"/>
        <family val="1"/>
      </rPr>
      <t>Rate</t>
    </r>
    <phoneticPr fontId="6" type="noConversion"/>
  </si>
  <si>
    <r>
      <rPr>
        <sz val="10"/>
        <rFont val="標楷體"/>
        <family val="4"/>
        <charset val="136"/>
      </rPr>
      <t xml:space="preserve">場地管理者
</t>
    </r>
    <r>
      <rPr>
        <sz val="10"/>
        <rFont val="Times New Roman"/>
        <family val="1"/>
      </rPr>
      <t>Venue Provider</t>
    </r>
    <phoneticPr fontId="6" type="noConversion"/>
  </si>
  <si>
    <r>
      <rPr>
        <sz val="10"/>
        <rFont val="標楷體"/>
        <family val="4"/>
        <charset val="136"/>
      </rPr>
      <t xml:space="preserve">專業展覽籌組公司
</t>
    </r>
    <r>
      <rPr>
        <sz val="10"/>
        <rFont val="Times New Roman"/>
        <family val="1"/>
      </rPr>
      <t>Professional Exhibition Organizer</t>
    </r>
    <phoneticPr fontId="6" type="noConversion"/>
  </si>
  <si>
    <r>
      <rPr>
        <sz val="10"/>
        <rFont val="標楷體"/>
        <family val="4"/>
        <charset val="136"/>
      </rPr>
      <t xml:space="preserve">專業會議籌組公司
</t>
    </r>
    <r>
      <rPr>
        <sz val="10"/>
        <rFont val="Times New Roman"/>
        <family val="1"/>
      </rPr>
      <t>Professional Conference Organizer</t>
    </r>
    <phoneticPr fontId="6" type="noConversion"/>
  </si>
  <si>
    <r>
      <rPr>
        <sz val="10"/>
        <rFont val="標楷體"/>
        <family val="4"/>
        <charset val="136"/>
      </rPr>
      <t xml:space="preserve">小計
</t>
    </r>
    <r>
      <rPr>
        <sz val="10"/>
        <rFont val="Times New Roman"/>
        <family val="1"/>
      </rPr>
      <t>Subtotal</t>
    </r>
    <phoneticPr fontId="6" type="noConversion"/>
  </si>
  <si>
    <r>
      <rPr>
        <sz val="10"/>
        <rFont val="標楷體"/>
        <family val="4"/>
        <charset val="136"/>
      </rPr>
      <t xml:space="preserve">男
</t>
    </r>
    <r>
      <rPr>
        <sz val="10"/>
        <rFont val="Times New Roman"/>
        <family val="1"/>
      </rPr>
      <t>Male</t>
    </r>
    <phoneticPr fontId="6" type="noConversion"/>
  </si>
  <si>
    <r>
      <rPr>
        <sz val="10"/>
        <rFont val="標楷體"/>
        <family val="4"/>
        <charset val="136"/>
      </rPr>
      <t xml:space="preserve">女
</t>
    </r>
    <r>
      <rPr>
        <sz val="10"/>
        <rFont val="Times New Roman"/>
        <family val="1"/>
      </rPr>
      <t>Female</t>
    </r>
    <phoneticPr fontId="6" type="noConversion"/>
  </si>
  <si>
    <r>
      <rPr>
        <sz val="10"/>
        <rFont val="標楷體"/>
        <family val="4"/>
        <charset val="136"/>
      </rPr>
      <t xml:space="preserve">女性占比
</t>
    </r>
    <r>
      <rPr>
        <sz val="10"/>
        <rFont val="Times New Roman"/>
        <family val="1"/>
      </rPr>
      <t>Percentage of Females</t>
    </r>
    <phoneticPr fontId="6" type="noConversion"/>
  </si>
  <si>
    <r>
      <rPr>
        <sz val="14"/>
        <rFont val="標楷體"/>
        <family val="4"/>
        <charset val="136"/>
      </rPr>
      <t xml:space="preserve">會議展覽服務產業性別統計表
</t>
    </r>
    <r>
      <rPr>
        <sz val="14"/>
        <rFont val="Times New Roman"/>
        <family val="1"/>
      </rPr>
      <t>Gender Statistics for the MICE Industries</t>
    </r>
    <phoneticPr fontId="6" type="noConversion"/>
  </si>
  <si>
    <r>
      <rPr>
        <sz val="10"/>
        <rFont val="標楷體"/>
        <family val="4"/>
        <charset val="136"/>
      </rPr>
      <t>中華民國</t>
    </r>
    <r>
      <rPr>
        <sz val="10"/>
        <rFont val="Times New Roman"/>
        <family val="1"/>
      </rPr>
      <t>104</t>
    </r>
    <r>
      <rPr>
        <sz val="10"/>
        <rFont val="標楷體"/>
        <family val="4"/>
        <charset val="136"/>
      </rPr>
      <t xml:space="preserve">年
</t>
    </r>
    <r>
      <rPr>
        <sz val="10"/>
        <rFont val="Times New Roman"/>
        <family val="1"/>
      </rPr>
      <t>2015</t>
    </r>
    <phoneticPr fontId="6" type="noConversion"/>
  </si>
  <si>
    <r>
      <rPr>
        <sz val="10"/>
        <rFont val="標楷體"/>
        <family val="4"/>
        <charset val="136"/>
      </rPr>
      <t>單位：人；</t>
    </r>
    <r>
      <rPr>
        <sz val="10"/>
        <rFont val="Times New Roman"/>
        <family val="1"/>
      </rPr>
      <t>%
Unitl</t>
    </r>
    <r>
      <rPr>
        <sz val="10"/>
        <rFont val="標楷體"/>
        <family val="4"/>
        <charset val="136"/>
      </rPr>
      <t>：</t>
    </r>
    <r>
      <rPr>
        <sz val="10"/>
        <rFont val="Times New Roman"/>
        <family val="1"/>
      </rPr>
      <t>Person</t>
    </r>
    <r>
      <rPr>
        <sz val="10"/>
        <rFont val="標楷體"/>
        <family val="4"/>
        <charset val="136"/>
      </rPr>
      <t>；</t>
    </r>
    <r>
      <rPr>
        <sz val="10"/>
        <rFont val="Times New Roman"/>
        <family val="1"/>
      </rPr>
      <t>Rate</t>
    </r>
    <phoneticPr fontId="6" type="noConversion"/>
  </si>
  <si>
    <r>
      <rPr>
        <sz val="10"/>
        <rFont val="標楷體"/>
        <family val="4"/>
        <charset val="136"/>
      </rPr>
      <t xml:space="preserve">合計
</t>
    </r>
    <r>
      <rPr>
        <sz val="10"/>
        <rFont val="Times New Roman"/>
        <family val="1"/>
      </rPr>
      <t>Total</t>
    </r>
    <phoneticPr fontId="6" type="noConversion"/>
  </si>
  <si>
    <r>
      <rPr>
        <sz val="10"/>
        <color indexed="8"/>
        <rFont val="標楷體"/>
        <family val="4"/>
        <charset val="136"/>
      </rPr>
      <t xml:space="preserve">男性
</t>
    </r>
    <r>
      <rPr>
        <sz val="10"/>
        <color indexed="8"/>
        <rFont val="Times New Roman"/>
        <family val="1"/>
      </rPr>
      <t>Male</t>
    </r>
    <phoneticPr fontId="6" type="noConversion"/>
  </si>
  <si>
    <r>
      <rPr>
        <sz val="10"/>
        <color indexed="8"/>
        <rFont val="標楷體"/>
        <family val="4"/>
        <charset val="136"/>
      </rPr>
      <t xml:space="preserve">女性
</t>
    </r>
    <r>
      <rPr>
        <sz val="10"/>
        <color indexed="8"/>
        <rFont val="Times New Roman"/>
        <family val="1"/>
      </rPr>
      <t>Female</t>
    </r>
    <phoneticPr fontId="6" type="noConversion"/>
  </si>
  <si>
    <r>
      <rPr>
        <sz val="10"/>
        <rFont val="標楷體"/>
        <family val="4"/>
        <charset val="136"/>
      </rPr>
      <t>比重</t>
    </r>
    <r>
      <rPr>
        <sz val="10"/>
        <rFont val="Times New Roman"/>
        <family val="1"/>
      </rPr>
      <t>(%)
Rate</t>
    </r>
    <phoneticPr fontId="6" type="noConversion"/>
  </si>
  <si>
    <r>
      <rPr>
        <sz val="10"/>
        <rFont val="標楷體"/>
        <family val="4"/>
        <charset val="136"/>
      </rPr>
      <t>總計</t>
    </r>
    <phoneticPr fontId="6" type="noConversion"/>
  </si>
  <si>
    <r>
      <rPr>
        <sz val="10"/>
        <rFont val="標楷體"/>
        <family val="4"/>
        <charset val="136"/>
      </rPr>
      <t>場地管理者</t>
    </r>
    <phoneticPr fontId="6" type="noConversion"/>
  </si>
  <si>
    <r>
      <rPr>
        <sz val="10"/>
        <rFont val="標楷體"/>
        <family val="4"/>
        <charset val="136"/>
      </rPr>
      <t>專業展覽籌組公司</t>
    </r>
    <r>
      <rPr>
        <sz val="10"/>
        <rFont val="Times New Roman"/>
        <family val="1"/>
      </rPr>
      <t>(PEO)</t>
    </r>
    <phoneticPr fontId="6" type="noConversion"/>
  </si>
  <si>
    <r>
      <rPr>
        <sz val="10"/>
        <rFont val="標楷體"/>
        <family val="4"/>
        <charset val="136"/>
      </rPr>
      <t>專業會議籌組公司</t>
    </r>
    <r>
      <rPr>
        <sz val="10"/>
        <rFont val="Times New Roman"/>
        <family val="1"/>
      </rPr>
      <t>(PCO)</t>
    </r>
    <phoneticPr fontId="6" type="noConversion"/>
  </si>
  <si>
    <r>
      <rPr>
        <sz val="14"/>
        <rFont val="標楷體"/>
        <family val="4"/>
        <charset val="136"/>
      </rPr>
      <t xml:space="preserve">會議展覽服務產業性別統計表
</t>
    </r>
    <r>
      <rPr>
        <sz val="14"/>
        <rFont val="Times New Roman"/>
        <family val="1"/>
      </rPr>
      <t>Gender Statistics for the MICE Industries</t>
    </r>
    <phoneticPr fontId="6" type="noConversion"/>
  </si>
  <si>
    <r>
      <rPr>
        <sz val="10"/>
        <rFont val="標楷體"/>
        <family val="4"/>
        <charset val="136"/>
      </rPr>
      <t>中華民國</t>
    </r>
    <r>
      <rPr>
        <sz val="10"/>
        <rFont val="Times New Roman"/>
        <family val="1"/>
      </rPr>
      <t>103</t>
    </r>
    <r>
      <rPr>
        <sz val="10"/>
        <rFont val="標楷體"/>
        <family val="4"/>
        <charset val="136"/>
      </rPr>
      <t xml:space="preserve">年
</t>
    </r>
    <r>
      <rPr>
        <sz val="10"/>
        <rFont val="Times New Roman"/>
        <family val="1"/>
      </rPr>
      <t>2014</t>
    </r>
    <phoneticPr fontId="6" type="noConversion"/>
  </si>
  <si>
    <r>
      <rPr>
        <sz val="10"/>
        <rFont val="標楷體"/>
        <family val="4"/>
        <charset val="136"/>
      </rPr>
      <t>單位：人；</t>
    </r>
    <r>
      <rPr>
        <sz val="10"/>
        <rFont val="Times New Roman"/>
        <family val="1"/>
      </rPr>
      <t>%
Unitl</t>
    </r>
    <r>
      <rPr>
        <sz val="10"/>
        <rFont val="標楷體"/>
        <family val="4"/>
        <charset val="136"/>
      </rPr>
      <t>：</t>
    </r>
    <r>
      <rPr>
        <sz val="10"/>
        <rFont val="Times New Roman"/>
        <family val="1"/>
      </rPr>
      <t>Person</t>
    </r>
    <r>
      <rPr>
        <sz val="10"/>
        <rFont val="標楷體"/>
        <family val="4"/>
        <charset val="136"/>
      </rPr>
      <t>；</t>
    </r>
    <r>
      <rPr>
        <sz val="10"/>
        <rFont val="Times New Roman"/>
        <family val="1"/>
      </rPr>
      <t>Rate</t>
    </r>
    <phoneticPr fontId="6" type="noConversion"/>
  </si>
  <si>
    <r>
      <rPr>
        <sz val="10"/>
        <rFont val="標楷體"/>
        <family val="4"/>
        <charset val="136"/>
      </rPr>
      <t xml:space="preserve">合計
</t>
    </r>
    <r>
      <rPr>
        <sz val="10"/>
        <rFont val="Times New Roman"/>
        <family val="1"/>
      </rPr>
      <t>Total</t>
    </r>
    <phoneticPr fontId="6" type="noConversion"/>
  </si>
  <si>
    <r>
      <rPr>
        <sz val="10"/>
        <color indexed="8"/>
        <rFont val="標楷體"/>
        <family val="4"/>
        <charset val="136"/>
      </rPr>
      <t xml:space="preserve">男性
</t>
    </r>
    <r>
      <rPr>
        <sz val="10"/>
        <color indexed="8"/>
        <rFont val="Times New Roman"/>
        <family val="1"/>
      </rPr>
      <t>Male</t>
    </r>
    <phoneticPr fontId="6" type="noConversion"/>
  </si>
  <si>
    <r>
      <rPr>
        <sz val="10"/>
        <color indexed="8"/>
        <rFont val="標楷體"/>
        <family val="4"/>
        <charset val="136"/>
      </rPr>
      <t xml:space="preserve">女性
</t>
    </r>
    <r>
      <rPr>
        <sz val="10"/>
        <color indexed="8"/>
        <rFont val="Times New Roman"/>
        <family val="1"/>
      </rPr>
      <t>Female</t>
    </r>
    <phoneticPr fontId="6" type="noConversion"/>
  </si>
  <si>
    <r>
      <rPr>
        <sz val="10"/>
        <rFont val="標楷體"/>
        <family val="4"/>
        <charset val="136"/>
      </rPr>
      <t>比重</t>
    </r>
    <r>
      <rPr>
        <sz val="10"/>
        <rFont val="Times New Roman"/>
        <family val="1"/>
      </rPr>
      <t>(%)
Rate</t>
    </r>
    <phoneticPr fontId="6" type="noConversion"/>
  </si>
  <si>
    <r>
      <rPr>
        <sz val="10"/>
        <rFont val="標楷體"/>
        <family val="4"/>
        <charset val="136"/>
      </rPr>
      <t>總計</t>
    </r>
    <phoneticPr fontId="6" type="noConversion"/>
  </si>
  <si>
    <r>
      <rPr>
        <sz val="10"/>
        <rFont val="標楷體"/>
        <family val="4"/>
        <charset val="136"/>
      </rPr>
      <t>場地管理者</t>
    </r>
    <phoneticPr fontId="6" type="noConversion"/>
  </si>
  <si>
    <r>
      <rPr>
        <sz val="10"/>
        <rFont val="標楷體"/>
        <family val="4"/>
        <charset val="136"/>
      </rPr>
      <t>專業展覽籌組公司</t>
    </r>
    <r>
      <rPr>
        <sz val="10"/>
        <rFont val="Times New Roman"/>
        <family val="1"/>
      </rPr>
      <t>(PEO)</t>
    </r>
    <phoneticPr fontId="6" type="noConversion"/>
  </si>
  <si>
    <r>
      <rPr>
        <sz val="10"/>
        <rFont val="標楷體"/>
        <family val="4"/>
        <charset val="136"/>
      </rPr>
      <t>專業會議籌組公司</t>
    </r>
    <r>
      <rPr>
        <sz val="10"/>
        <rFont val="Times New Roman"/>
        <family val="1"/>
      </rPr>
      <t>(PCO)</t>
    </r>
    <phoneticPr fontId="6" type="noConversion"/>
  </si>
  <si>
    <r>
      <rPr>
        <sz val="14"/>
        <rFont val="標楷體"/>
        <family val="4"/>
        <charset val="136"/>
      </rPr>
      <t xml:space="preserve">會議展覽服務產業性別統計表
</t>
    </r>
    <r>
      <rPr>
        <sz val="12"/>
        <rFont val="Times New Roman"/>
        <family val="1"/>
      </rPr>
      <t>Gender Statistics for the MICE Industries</t>
    </r>
    <phoneticPr fontId="6" type="noConversion"/>
  </si>
  <si>
    <r>
      <rPr>
        <sz val="10"/>
        <rFont val="標楷體"/>
        <family val="4"/>
        <charset val="136"/>
      </rPr>
      <t>中華民國</t>
    </r>
    <r>
      <rPr>
        <sz val="10"/>
        <rFont val="Times New Roman"/>
        <family val="1"/>
      </rPr>
      <t>100</t>
    </r>
    <r>
      <rPr>
        <sz val="10"/>
        <rFont val="標楷體"/>
        <family val="4"/>
        <charset val="136"/>
      </rPr>
      <t xml:space="preserve">年
</t>
    </r>
    <r>
      <rPr>
        <sz val="10"/>
        <rFont val="Times New Roman"/>
        <family val="1"/>
      </rPr>
      <t>2011</t>
    </r>
    <phoneticPr fontId="6" type="noConversion"/>
  </si>
  <si>
    <r>
      <rPr>
        <sz val="10"/>
        <color indexed="8"/>
        <rFont val="標楷體"/>
        <family val="4"/>
        <charset val="136"/>
      </rPr>
      <t xml:space="preserve">小計
</t>
    </r>
    <r>
      <rPr>
        <sz val="10"/>
        <color indexed="8"/>
        <rFont val="Times New Roman"/>
        <family val="1"/>
      </rPr>
      <t>Subtotal</t>
    </r>
    <phoneticPr fontId="6" type="noConversion"/>
  </si>
  <si>
    <r>
      <rPr>
        <sz val="10"/>
        <rFont val="標楷體"/>
        <family val="4"/>
        <charset val="136"/>
      </rPr>
      <t xml:space="preserve">非主管人員
</t>
    </r>
    <r>
      <rPr>
        <sz val="10"/>
        <rFont val="Times New Roman"/>
        <family val="1"/>
      </rPr>
      <t>Non-executives</t>
    </r>
    <phoneticPr fontId="6" type="noConversion"/>
  </si>
  <si>
    <r>
      <rPr>
        <sz val="10"/>
        <rFont val="標楷體"/>
        <family val="4"/>
        <charset val="136"/>
      </rPr>
      <t xml:space="preserve">主管人員
</t>
    </r>
    <r>
      <rPr>
        <sz val="10"/>
        <rFont val="Times New Roman"/>
        <family val="1"/>
      </rPr>
      <t>Executives</t>
    </r>
    <phoneticPr fontId="6" type="noConversion"/>
  </si>
  <si>
    <r>
      <rPr>
        <sz val="10"/>
        <rFont val="標楷體"/>
        <family val="4"/>
        <charset val="136"/>
      </rPr>
      <t>中華民國</t>
    </r>
    <r>
      <rPr>
        <sz val="10"/>
        <rFont val="Times New Roman"/>
        <family val="1"/>
      </rPr>
      <t>101</t>
    </r>
    <r>
      <rPr>
        <sz val="10"/>
        <rFont val="標楷體"/>
        <family val="4"/>
        <charset val="136"/>
      </rPr>
      <t xml:space="preserve">年
</t>
    </r>
    <r>
      <rPr>
        <sz val="10"/>
        <rFont val="Times New Roman"/>
        <family val="1"/>
      </rPr>
      <t>2012</t>
    </r>
    <phoneticPr fontId="6" type="noConversion"/>
  </si>
  <si>
    <r>
      <rPr>
        <sz val="10"/>
        <rFont val="標楷體"/>
        <family val="4"/>
        <charset val="136"/>
      </rPr>
      <t>中華民國</t>
    </r>
    <r>
      <rPr>
        <sz val="10"/>
        <rFont val="Times New Roman"/>
        <family val="1"/>
      </rPr>
      <t>102</t>
    </r>
    <r>
      <rPr>
        <sz val="10"/>
        <rFont val="標楷體"/>
        <family val="4"/>
        <charset val="136"/>
      </rPr>
      <t xml:space="preserve">年
</t>
    </r>
    <r>
      <rPr>
        <sz val="10"/>
        <rFont val="Times New Roman"/>
        <family val="1"/>
      </rPr>
      <t>2013</t>
    </r>
    <phoneticPr fontId="6" type="noConversion"/>
  </si>
  <si>
    <r>
      <rPr>
        <sz val="10"/>
        <rFont val="標楷體"/>
        <family val="4"/>
        <charset val="136"/>
      </rPr>
      <t>中華民國</t>
    </r>
    <r>
      <rPr>
        <sz val="10"/>
        <rFont val="Times New Roman"/>
        <family val="1"/>
      </rPr>
      <t>105</t>
    </r>
    <r>
      <rPr>
        <sz val="10"/>
        <rFont val="標楷體"/>
        <family val="4"/>
        <charset val="136"/>
      </rPr>
      <t xml:space="preserve">年
</t>
    </r>
    <r>
      <rPr>
        <sz val="10"/>
        <rFont val="Times New Roman"/>
        <family val="1"/>
      </rPr>
      <t>2016</t>
    </r>
    <phoneticPr fontId="6" type="noConversion"/>
  </si>
  <si>
    <r>
      <rPr>
        <sz val="12"/>
        <rFont val="標楷體"/>
        <family val="4"/>
        <charset val="136"/>
      </rPr>
      <t>年度</t>
    </r>
    <r>
      <rPr>
        <sz val="12"/>
        <rFont val="細明體"/>
        <family val="3"/>
        <charset val="136"/>
      </rPr>
      <t xml:space="preserve">
</t>
    </r>
    <r>
      <rPr>
        <sz val="12"/>
        <rFont val="Times New Roman"/>
        <family val="1"/>
      </rPr>
      <t>Period</t>
    </r>
    <phoneticPr fontId="6" type="noConversion"/>
  </si>
  <si>
    <t>Total</t>
  </si>
  <si>
    <t>合計</t>
    <phoneticPr fontId="6" type="noConversion"/>
  </si>
  <si>
    <r>
      <rPr>
        <sz val="10"/>
        <rFont val="標楷體"/>
        <family val="4"/>
        <charset val="136"/>
      </rPr>
      <t>中華民國</t>
    </r>
    <r>
      <rPr>
        <sz val="10"/>
        <rFont val="Times New Roman"/>
        <family val="1"/>
      </rPr>
      <t>106</t>
    </r>
    <r>
      <rPr>
        <sz val="10"/>
        <rFont val="標楷體"/>
        <family val="4"/>
        <charset val="136"/>
      </rPr>
      <t xml:space="preserve">年
</t>
    </r>
    <r>
      <rPr>
        <sz val="10"/>
        <rFont val="Times New Roman"/>
        <family val="1"/>
      </rPr>
      <t>2017</t>
    </r>
    <phoneticPr fontId="6" type="noConversion"/>
  </si>
  <si>
    <t>106年</t>
    <phoneticPr fontId="6" type="noConversion"/>
  </si>
  <si>
    <t>105年</t>
    <phoneticPr fontId="6" type="noConversion"/>
  </si>
  <si>
    <t>104年</t>
    <phoneticPr fontId="6" type="noConversion"/>
  </si>
  <si>
    <t>103年</t>
  </si>
  <si>
    <t>102年</t>
    <phoneticPr fontId="6" type="noConversion"/>
  </si>
  <si>
    <t>101年</t>
    <phoneticPr fontId="6" type="noConversion"/>
  </si>
  <si>
    <t>100年</t>
    <phoneticPr fontId="6" type="noConversion"/>
  </si>
  <si>
    <r>
      <rPr>
        <sz val="10"/>
        <rFont val="標楷體"/>
        <family val="4"/>
        <charset val="136"/>
      </rPr>
      <t>中華民國</t>
    </r>
    <r>
      <rPr>
        <sz val="10"/>
        <rFont val="Times New Roman"/>
        <family val="1"/>
      </rPr>
      <t>107</t>
    </r>
    <r>
      <rPr>
        <sz val="10"/>
        <rFont val="標楷體"/>
        <family val="4"/>
        <charset val="136"/>
      </rPr>
      <t xml:space="preserve">年
</t>
    </r>
    <r>
      <rPr>
        <sz val="10"/>
        <rFont val="Times New Roman"/>
        <family val="1"/>
      </rPr>
      <t>2018</t>
    </r>
    <phoneticPr fontId="6" type="noConversion"/>
  </si>
  <si>
    <t>107年</t>
    <phoneticPr fontId="6" type="noConversion"/>
  </si>
  <si>
    <r>
      <rPr>
        <sz val="10"/>
        <rFont val="標楷體"/>
        <family val="4"/>
        <charset val="136"/>
      </rPr>
      <t>中華民國</t>
    </r>
    <r>
      <rPr>
        <sz val="10"/>
        <rFont val="Times New Roman"/>
        <family val="1"/>
      </rPr>
      <t>108</t>
    </r>
    <r>
      <rPr>
        <sz val="10"/>
        <rFont val="標楷體"/>
        <family val="4"/>
        <charset val="136"/>
      </rPr>
      <t xml:space="preserve">年
</t>
    </r>
    <r>
      <rPr>
        <sz val="10"/>
        <rFont val="Times New Roman"/>
        <family val="1"/>
      </rPr>
      <t>2019</t>
    </r>
    <phoneticPr fontId="6" type="noConversion"/>
  </si>
  <si>
    <t>108年</t>
    <phoneticPr fontId="6" type="noConversion"/>
  </si>
  <si>
    <r>
      <rPr>
        <sz val="10"/>
        <rFont val="標楷體"/>
        <family val="4"/>
        <charset val="136"/>
      </rPr>
      <t>中華民國</t>
    </r>
    <r>
      <rPr>
        <sz val="10"/>
        <rFont val="Times New Roman"/>
        <family val="1"/>
      </rPr>
      <t>109</t>
    </r>
    <r>
      <rPr>
        <sz val="10"/>
        <rFont val="標楷體"/>
        <family val="4"/>
        <charset val="136"/>
      </rPr>
      <t xml:space="preserve">年
</t>
    </r>
    <r>
      <rPr>
        <sz val="10"/>
        <rFont val="Times New Roman"/>
        <family val="1"/>
      </rPr>
      <t>2020</t>
    </r>
    <phoneticPr fontId="6" type="noConversion"/>
  </si>
  <si>
    <t>109年</t>
    <phoneticPr fontId="6" type="noConversion"/>
  </si>
  <si>
    <r>
      <rPr>
        <sz val="14"/>
        <rFont val="標楷體"/>
        <family val="4"/>
        <charset val="136"/>
      </rPr>
      <t xml:space="preserve">會議展覽服務產業性別統計表
</t>
    </r>
    <r>
      <rPr>
        <sz val="14"/>
        <rFont val="Times New Roman"/>
        <family val="1"/>
      </rPr>
      <t>Gender Statistics for the MICE Industries</t>
    </r>
    <phoneticPr fontId="6" type="noConversion"/>
  </si>
  <si>
    <r>
      <rPr>
        <sz val="10"/>
        <rFont val="標楷體"/>
        <family val="4"/>
        <charset val="136"/>
      </rPr>
      <t>單位：人；</t>
    </r>
    <r>
      <rPr>
        <sz val="10"/>
        <rFont val="Times New Roman"/>
        <family val="1"/>
      </rPr>
      <t>%
Unitl</t>
    </r>
    <r>
      <rPr>
        <sz val="10"/>
        <rFont val="標楷體"/>
        <family val="4"/>
        <charset val="136"/>
      </rPr>
      <t>：</t>
    </r>
    <r>
      <rPr>
        <sz val="10"/>
        <rFont val="Times New Roman"/>
        <family val="1"/>
      </rPr>
      <t>Person</t>
    </r>
    <r>
      <rPr>
        <sz val="10"/>
        <rFont val="標楷體"/>
        <family val="4"/>
        <charset val="136"/>
      </rPr>
      <t>；</t>
    </r>
    <r>
      <rPr>
        <sz val="10"/>
        <rFont val="Times New Roman"/>
        <family val="1"/>
      </rPr>
      <t>Rate</t>
    </r>
    <phoneticPr fontId="6" type="noConversion"/>
  </si>
  <si>
    <r>
      <rPr>
        <sz val="10"/>
        <rFont val="標楷體"/>
        <family val="4"/>
        <charset val="136"/>
      </rPr>
      <t xml:space="preserve">合計
</t>
    </r>
    <r>
      <rPr>
        <sz val="10"/>
        <rFont val="Times New Roman"/>
        <family val="1"/>
      </rPr>
      <t>Total</t>
    </r>
    <phoneticPr fontId="6" type="noConversion"/>
  </si>
  <si>
    <r>
      <rPr>
        <sz val="10"/>
        <color indexed="8"/>
        <rFont val="標楷體"/>
        <family val="4"/>
        <charset val="136"/>
      </rPr>
      <t xml:space="preserve">男性
</t>
    </r>
    <r>
      <rPr>
        <sz val="10"/>
        <color indexed="8"/>
        <rFont val="Times New Roman"/>
        <family val="1"/>
      </rPr>
      <t>Male</t>
    </r>
    <phoneticPr fontId="6" type="noConversion"/>
  </si>
  <si>
    <r>
      <rPr>
        <sz val="10"/>
        <color indexed="8"/>
        <rFont val="標楷體"/>
        <family val="4"/>
        <charset val="136"/>
      </rPr>
      <t xml:space="preserve">女性
</t>
    </r>
    <r>
      <rPr>
        <sz val="10"/>
        <color indexed="8"/>
        <rFont val="Times New Roman"/>
        <family val="1"/>
      </rPr>
      <t>Female</t>
    </r>
    <phoneticPr fontId="6" type="noConversion"/>
  </si>
  <si>
    <r>
      <rPr>
        <sz val="10"/>
        <rFont val="標楷體"/>
        <family val="4"/>
        <charset val="136"/>
      </rPr>
      <t>比重</t>
    </r>
    <r>
      <rPr>
        <sz val="10"/>
        <rFont val="Times New Roman"/>
        <family val="1"/>
      </rPr>
      <t>(%)
Rate</t>
    </r>
    <phoneticPr fontId="6" type="noConversion"/>
  </si>
  <si>
    <r>
      <rPr>
        <sz val="10"/>
        <rFont val="標楷體"/>
        <family val="4"/>
        <charset val="136"/>
      </rPr>
      <t>總計</t>
    </r>
    <phoneticPr fontId="6" type="noConversion"/>
  </si>
  <si>
    <t>Grand Total</t>
    <phoneticPr fontId="6" type="noConversion"/>
  </si>
  <si>
    <r>
      <rPr>
        <sz val="10"/>
        <rFont val="標楷體"/>
        <family val="4"/>
        <charset val="136"/>
      </rPr>
      <t>場地管理者</t>
    </r>
    <phoneticPr fontId="6" type="noConversion"/>
  </si>
  <si>
    <t>Venue Provider</t>
    <phoneticPr fontId="6" type="noConversion"/>
  </si>
  <si>
    <r>
      <rPr>
        <sz val="10"/>
        <rFont val="標楷體"/>
        <family val="4"/>
        <charset val="136"/>
      </rPr>
      <t>專業展覽籌組公司</t>
    </r>
    <r>
      <rPr>
        <sz val="10"/>
        <rFont val="Times New Roman"/>
        <family val="1"/>
      </rPr>
      <t>(PEO)</t>
    </r>
    <phoneticPr fontId="6" type="noConversion"/>
  </si>
  <si>
    <t>Professional Exhibition Organizer</t>
    <phoneticPr fontId="6" type="noConversion"/>
  </si>
  <si>
    <r>
      <rPr>
        <sz val="10"/>
        <rFont val="標楷體"/>
        <family val="4"/>
        <charset val="136"/>
      </rPr>
      <t>專業會議籌組公司</t>
    </r>
    <r>
      <rPr>
        <sz val="10"/>
        <rFont val="Times New Roman"/>
        <family val="1"/>
      </rPr>
      <t>(PCO)</t>
    </r>
    <phoneticPr fontId="6" type="noConversion"/>
  </si>
  <si>
    <t>Professional Conference Organizer</t>
    <phoneticPr fontId="6" type="noConversion"/>
  </si>
  <si>
    <r>
      <rPr>
        <sz val="10"/>
        <rFont val="標楷體"/>
        <family val="4"/>
        <charset val="136"/>
      </rPr>
      <t>中華民國</t>
    </r>
    <r>
      <rPr>
        <sz val="10"/>
        <rFont val="Times New Roman"/>
        <family val="1"/>
      </rPr>
      <t>110</t>
    </r>
    <r>
      <rPr>
        <sz val="10"/>
        <rFont val="標楷體"/>
        <family val="4"/>
        <charset val="136"/>
      </rPr>
      <t xml:space="preserve">年
</t>
    </r>
    <r>
      <rPr>
        <sz val="10"/>
        <rFont val="Times New Roman"/>
        <family val="1"/>
      </rPr>
      <t>2021</t>
    </r>
    <phoneticPr fontId="6" type="noConversion"/>
  </si>
  <si>
    <t>110年</t>
    <phoneticPr fontId="6" type="noConversion"/>
  </si>
  <si>
    <r>
      <rPr>
        <sz val="10"/>
        <rFont val="標楷體"/>
        <family val="4"/>
        <charset val="136"/>
      </rPr>
      <t>中華民國</t>
    </r>
    <r>
      <rPr>
        <sz val="10"/>
        <rFont val="Times New Roman"/>
        <family val="1"/>
      </rPr>
      <t>111</t>
    </r>
    <r>
      <rPr>
        <sz val="10"/>
        <rFont val="標楷體"/>
        <family val="4"/>
        <charset val="136"/>
      </rPr>
      <t xml:space="preserve">年
</t>
    </r>
    <r>
      <rPr>
        <sz val="10"/>
        <rFont val="Times New Roman"/>
        <family val="1"/>
      </rPr>
      <t>2022</t>
    </r>
    <phoneticPr fontId="6" type="noConversion"/>
  </si>
  <si>
    <t>111年</t>
    <phoneticPr fontId="6" type="noConversion"/>
  </si>
  <si>
    <t xml:space="preserve"> </t>
    <phoneticPr fontId="6" type="noConversion"/>
  </si>
  <si>
    <r>
      <rPr>
        <sz val="10"/>
        <rFont val="標楷體"/>
        <family val="4"/>
        <charset val="136"/>
      </rPr>
      <t>中華民國</t>
    </r>
    <r>
      <rPr>
        <sz val="10"/>
        <rFont val="Times New Roman"/>
        <family val="1"/>
      </rPr>
      <t>112</t>
    </r>
    <r>
      <rPr>
        <sz val="10"/>
        <rFont val="標楷體"/>
        <family val="4"/>
        <charset val="136"/>
      </rPr>
      <t xml:space="preserve">年
</t>
    </r>
    <r>
      <rPr>
        <sz val="10"/>
        <rFont val="Times New Roman"/>
        <family val="1"/>
      </rPr>
      <t>2023</t>
    </r>
    <phoneticPr fontId="6" type="noConversion"/>
  </si>
  <si>
    <t>112年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</si>
</sst>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6" formatCode="0.00_ "/>
    <numFmt numFmtId="177" formatCode="0.00_);[Red]\(0.00\)"/>
    <numFmt numFmtId="178" formatCode="_-* #,##0_-;\-* #,##0_-;_-* &quot;-&quot;??_-;_-@_-"/>
  </numFmts>
  <fonts count="1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0"/>
      <name val="標楷體"/>
      <family val="4"/>
      <charset val="136"/>
    </font>
    <font>
      <sz val="10"/>
      <name val="Times New Roman"/>
      <family val="1"/>
    </font>
    <font>
      <sz val="10"/>
      <color indexed="8"/>
      <name val="標楷體"/>
      <family val="4"/>
      <charset val="136"/>
    </font>
    <font>
      <sz val="9"/>
      <name val="新細明體"/>
      <family val="1"/>
      <charset val="136"/>
    </font>
    <font>
      <sz val="14"/>
      <name val="Times New Roman"/>
      <family val="1"/>
    </font>
    <font>
      <sz val="12"/>
      <name val="Times New Roman"/>
      <family val="1"/>
    </font>
    <font>
      <sz val="10"/>
      <color indexed="8"/>
      <name val="Times New Roman"/>
      <family val="1"/>
    </font>
    <font>
      <sz val="12"/>
      <name val="標楷體"/>
      <family val="4"/>
      <charset val="136"/>
    </font>
    <font>
      <sz val="18"/>
      <name val="標楷體"/>
      <family val="4"/>
      <charset val="136"/>
    </font>
    <font>
      <sz val="18"/>
      <name val="Times New Roman"/>
      <family val="1"/>
    </font>
    <font>
      <sz val="12"/>
      <name val="細明體"/>
      <family val="3"/>
      <charset val="136"/>
    </font>
    <font>
      <sz val="12"/>
      <name val="Arial Unicode MS"/>
      <family val="2"/>
      <charset val="136"/>
    </font>
    <font>
      <sz val="12"/>
      <color theme="1"/>
      <name val="Arial Unicode MS"/>
      <family val="2"/>
      <charset val="136"/>
    </font>
    <font>
      <sz val="10"/>
      <name val="Times New Roman"/>
      <family val="4"/>
      <charset val="136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>
      <alignment vertical="center"/>
    </xf>
    <xf numFmtId="3" fontId="4" fillId="0" borderId="6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3" fontId="4" fillId="0" borderId="0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176" fontId="4" fillId="0" borderId="5" xfId="2" applyNumberFormat="1" applyFont="1" applyBorder="1" applyAlignment="1">
      <alignment vertical="center"/>
    </xf>
    <xf numFmtId="176" fontId="4" fillId="0" borderId="4" xfId="2" applyNumberFormat="1" applyFont="1" applyBorder="1" applyAlignment="1">
      <alignment vertical="center"/>
    </xf>
    <xf numFmtId="176" fontId="4" fillId="0" borderId="0" xfId="2" applyNumberFormat="1" applyFont="1" applyBorder="1" applyAlignment="1">
      <alignment vertical="center"/>
    </xf>
    <xf numFmtId="176" fontId="4" fillId="0" borderId="8" xfId="2" applyNumberFormat="1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9" xfId="0" applyFont="1" applyBorder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8" fontId="14" fillId="0" borderId="13" xfId="1" applyNumberFormat="1" applyFont="1" applyBorder="1" applyAlignment="1">
      <alignment vertical="center"/>
    </xf>
    <xf numFmtId="178" fontId="14" fillId="0" borderId="4" xfId="1" applyNumberFormat="1" applyFont="1" applyBorder="1" applyAlignment="1">
      <alignment vertical="center"/>
    </xf>
    <xf numFmtId="177" fontId="14" fillId="0" borderId="4" xfId="2" applyNumberFormat="1" applyFont="1" applyBorder="1" applyAlignment="1">
      <alignment vertical="center"/>
    </xf>
    <xf numFmtId="177" fontId="14" fillId="0" borderId="4" xfId="0" applyNumberFormat="1" applyFont="1" applyBorder="1" applyAlignment="1">
      <alignment vertical="center"/>
    </xf>
    <xf numFmtId="178" fontId="14" fillId="0" borderId="4" xfId="1" applyNumberFormat="1" applyFont="1" applyBorder="1" applyAlignment="1">
      <alignment horizontal="center" vertical="center" wrapText="1"/>
    </xf>
    <xf numFmtId="177" fontId="14" fillId="0" borderId="4" xfId="0" applyNumberFormat="1" applyFont="1" applyBorder="1">
      <alignment vertical="center"/>
    </xf>
    <xf numFmtId="178" fontId="14" fillId="0" borderId="6" xfId="1" applyNumberFormat="1" applyFont="1" applyBorder="1" applyAlignment="1">
      <alignment vertical="center"/>
    </xf>
    <xf numFmtId="178" fontId="14" fillId="0" borderId="0" xfId="1" applyNumberFormat="1" applyFont="1" applyBorder="1" applyAlignment="1">
      <alignment vertical="center"/>
    </xf>
    <xf numFmtId="177" fontId="14" fillId="0" borderId="0" xfId="2" applyNumberFormat="1" applyFont="1" applyBorder="1" applyAlignment="1">
      <alignment vertical="center"/>
    </xf>
    <xf numFmtId="177" fontId="14" fillId="0" borderId="0" xfId="0" applyNumberFormat="1" applyFont="1" applyBorder="1" applyAlignment="1">
      <alignment vertical="center"/>
    </xf>
    <xf numFmtId="178" fontId="14" fillId="0" borderId="0" xfId="1" applyNumberFormat="1" applyFont="1" applyBorder="1" applyAlignment="1">
      <alignment horizontal="center" vertical="center" wrapText="1"/>
    </xf>
    <xf numFmtId="177" fontId="14" fillId="0" borderId="0" xfId="0" applyNumberFormat="1" applyFont="1" applyBorder="1">
      <alignment vertical="center"/>
    </xf>
    <xf numFmtId="178" fontId="14" fillId="0" borderId="7" xfId="1" applyNumberFormat="1" applyFont="1" applyBorder="1">
      <alignment vertical="center"/>
    </xf>
    <xf numFmtId="178" fontId="14" fillId="0" borderId="8" xfId="1" applyNumberFormat="1" applyFont="1" applyBorder="1">
      <alignment vertical="center"/>
    </xf>
    <xf numFmtId="177" fontId="14" fillId="0" borderId="8" xfId="0" applyNumberFormat="1" applyFont="1" applyBorder="1">
      <alignment vertical="center"/>
    </xf>
    <xf numFmtId="3" fontId="14" fillId="0" borderId="4" xfId="0" applyNumberFormat="1" applyFont="1" applyBorder="1" applyAlignment="1">
      <alignment vertical="center"/>
    </xf>
    <xf numFmtId="176" fontId="14" fillId="0" borderId="0" xfId="2" applyNumberFormat="1" applyFont="1" applyBorder="1" applyAlignment="1">
      <alignment vertical="center"/>
    </xf>
    <xf numFmtId="3" fontId="14" fillId="0" borderId="6" xfId="0" applyNumberFormat="1" applyFont="1" applyBorder="1" applyAlignment="1">
      <alignment vertical="center"/>
    </xf>
    <xf numFmtId="3" fontId="14" fillId="0" borderId="0" xfId="0" applyNumberFormat="1" applyFont="1" applyBorder="1" applyAlignment="1">
      <alignment vertical="center"/>
    </xf>
    <xf numFmtId="3" fontId="14" fillId="0" borderId="7" xfId="0" applyNumberFormat="1" applyFont="1" applyBorder="1" applyAlignment="1">
      <alignment vertical="center"/>
    </xf>
    <xf numFmtId="3" fontId="14" fillId="0" borderId="8" xfId="0" applyNumberFormat="1" applyFont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178" fontId="14" fillId="0" borderId="4" xfId="1" applyNumberFormat="1" applyFont="1" applyFill="1" applyBorder="1" applyAlignment="1">
      <alignment vertical="center"/>
    </xf>
    <xf numFmtId="177" fontId="14" fillId="0" borderId="4" xfId="2" applyNumberFormat="1" applyFont="1" applyFill="1" applyBorder="1" applyAlignment="1">
      <alignment vertical="center"/>
    </xf>
    <xf numFmtId="177" fontId="14" fillId="0" borderId="4" xfId="0" applyNumberFormat="1" applyFont="1" applyFill="1" applyBorder="1" applyAlignment="1">
      <alignment vertical="center"/>
    </xf>
    <xf numFmtId="178" fontId="14" fillId="0" borderId="4" xfId="1" applyNumberFormat="1" applyFont="1" applyFill="1" applyBorder="1" applyAlignment="1">
      <alignment horizontal="center" vertical="center" wrapText="1"/>
    </xf>
    <xf numFmtId="177" fontId="14" fillId="0" borderId="4" xfId="0" applyNumberFormat="1" applyFont="1" applyFill="1" applyBorder="1">
      <alignment vertical="center"/>
    </xf>
    <xf numFmtId="3" fontId="15" fillId="0" borderId="0" xfId="0" applyNumberFormat="1" applyFont="1" applyFill="1" applyBorder="1" applyAlignment="1">
      <alignment vertical="center"/>
    </xf>
    <xf numFmtId="3" fontId="15" fillId="0" borderId="8" xfId="0" applyNumberFormat="1" applyFont="1" applyFill="1" applyBorder="1" applyAlignment="1">
      <alignment vertical="center"/>
    </xf>
    <xf numFmtId="176" fontId="8" fillId="0" borderId="0" xfId="0" applyNumberFormat="1" applyFont="1">
      <alignment vertical="center"/>
    </xf>
    <xf numFmtId="0" fontId="4" fillId="0" borderId="4" xfId="0" applyFont="1" applyBorder="1">
      <alignment vertical="center"/>
    </xf>
    <xf numFmtId="3" fontId="14" fillId="0" borderId="4" xfId="0" applyNumberFormat="1" applyFont="1" applyBorder="1">
      <alignment vertical="center"/>
    </xf>
    <xf numFmtId="2" fontId="8" fillId="0" borderId="0" xfId="0" applyNumberFormat="1" applyFont="1">
      <alignment vertical="center"/>
    </xf>
    <xf numFmtId="0" fontId="4" fillId="0" borderId="0" xfId="0" applyFont="1">
      <alignment vertical="center"/>
    </xf>
    <xf numFmtId="3" fontId="14" fillId="0" borderId="6" xfId="0" applyNumberFormat="1" applyFont="1" applyBorder="1">
      <alignment vertical="center"/>
    </xf>
    <xf numFmtId="3" fontId="14" fillId="0" borderId="0" xfId="0" applyNumberFormat="1" applyFont="1">
      <alignment vertical="center"/>
    </xf>
    <xf numFmtId="0" fontId="4" fillId="0" borderId="0" xfId="0" applyFont="1" applyAlignment="1">
      <alignment vertical="center" wrapText="1"/>
    </xf>
    <xf numFmtId="3" fontId="14" fillId="0" borderId="7" xfId="0" applyNumberFormat="1" applyFont="1" applyBorder="1">
      <alignment vertical="center"/>
    </xf>
    <xf numFmtId="3" fontId="14" fillId="0" borderId="8" xfId="0" applyNumberFormat="1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4" fillId="0" borderId="18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vertical="center"/>
    </xf>
    <xf numFmtId="3" fontId="14" fillId="0" borderId="8" xfId="0" applyNumberFormat="1" applyFont="1" applyFill="1" applyBorder="1" applyAlignment="1">
      <alignment vertical="center"/>
    </xf>
  </cellXfs>
  <cellStyles count="3">
    <cellStyle name="一般" xfId="0" builtinId="0"/>
    <cellStyle name="千分位" xfId="1" builtinId="3"/>
    <cellStyle name="百分比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workbookViewId="0">
      <selection activeCell="A2" sqref="A2:F2"/>
    </sheetView>
  </sheetViews>
  <sheetFormatPr defaultColWidth="9" defaultRowHeight="15.75"/>
  <cols>
    <col min="1" max="2" width="7.75" style="1" customWidth="1"/>
    <col min="3" max="3" width="8.75" style="1" customWidth="1"/>
    <col min="4" max="5" width="9.375" style="1" customWidth="1"/>
    <col min="6" max="6" width="9.75" style="1" customWidth="1"/>
    <col min="7" max="7" width="8.75" style="1" customWidth="1"/>
    <col min="8" max="9" width="8.375" style="1" customWidth="1"/>
    <col min="10" max="10" width="9.75" style="1" customWidth="1"/>
    <col min="11" max="11" width="8.75" style="1" customWidth="1"/>
    <col min="12" max="13" width="8.375" style="1" customWidth="1"/>
    <col min="14" max="14" width="9.75" style="1" customWidth="1"/>
    <col min="15" max="15" width="8.75" style="1" customWidth="1"/>
    <col min="16" max="17" width="8.375" style="1" customWidth="1"/>
    <col min="18" max="18" width="9.75" style="1" customWidth="1"/>
    <col min="19" max="16384" width="9" style="1"/>
  </cols>
  <sheetData>
    <row r="1" spans="1:19" ht="59.25" customHeight="1">
      <c r="A1" s="79" t="s">
        <v>10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19" ht="59.25" customHeight="1" thickBot="1">
      <c r="A2" s="25"/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82" t="s">
        <v>11</v>
      </c>
      <c r="R2" s="82"/>
    </row>
    <row r="3" spans="1:19" ht="28.5" customHeight="1">
      <c r="A3" s="83" t="s">
        <v>49</v>
      </c>
      <c r="B3" s="84"/>
      <c r="C3" s="89" t="s">
        <v>51</v>
      </c>
      <c r="D3" s="90"/>
      <c r="E3" s="90"/>
      <c r="F3" s="91"/>
      <c r="G3" s="77" t="s">
        <v>12</v>
      </c>
      <c r="H3" s="92"/>
      <c r="I3" s="92"/>
      <c r="J3" s="92"/>
      <c r="K3" s="77" t="s">
        <v>13</v>
      </c>
      <c r="L3" s="92"/>
      <c r="M3" s="92"/>
      <c r="N3" s="92"/>
      <c r="O3" s="77" t="s">
        <v>14</v>
      </c>
      <c r="P3" s="92"/>
      <c r="Q3" s="92"/>
      <c r="R3" s="93"/>
      <c r="S3" s="27"/>
    </row>
    <row r="4" spans="1:19" ht="15" customHeight="1">
      <c r="A4" s="85"/>
      <c r="B4" s="86"/>
      <c r="C4" s="94" t="s">
        <v>50</v>
      </c>
      <c r="D4" s="76" t="s">
        <v>16</v>
      </c>
      <c r="E4" s="78" t="s">
        <v>17</v>
      </c>
      <c r="F4" s="28"/>
      <c r="G4" s="76" t="s">
        <v>15</v>
      </c>
      <c r="H4" s="76" t="s">
        <v>16</v>
      </c>
      <c r="I4" s="78" t="s">
        <v>17</v>
      </c>
      <c r="J4" s="28"/>
      <c r="K4" s="76" t="s">
        <v>15</v>
      </c>
      <c r="L4" s="76" t="s">
        <v>16</v>
      </c>
      <c r="M4" s="78" t="s">
        <v>17</v>
      </c>
      <c r="N4" s="28"/>
      <c r="O4" s="76" t="s">
        <v>15</v>
      </c>
      <c r="P4" s="76" t="s">
        <v>16</v>
      </c>
      <c r="Q4" s="78" t="s">
        <v>17</v>
      </c>
      <c r="R4" s="29"/>
      <c r="S4" s="27"/>
    </row>
    <row r="5" spans="1:19" ht="57.75" customHeight="1">
      <c r="A5" s="87"/>
      <c r="B5" s="88"/>
      <c r="C5" s="95"/>
      <c r="D5" s="77"/>
      <c r="E5" s="96"/>
      <c r="F5" s="24" t="s">
        <v>18</v>
      </c>
      <c r="G5" s="77"/>
      <c r="H5" s="77"/>
      <c r="I5" s="77"/>
      <c r="J5" s="24" t="s">
        <v>18</v>
      </c>
      <c r="K5" s="77"/>
      <c r="L5" s="77"/>
      <c r="M5" s="77"/>
      <c r="N5" s="24" t="s">
        <v>18</v>
      </c>
      <c r="O5" s="77"/>
      <c r="P5" s="77"/>
      <c r="Q5" s="77"/>
      <c r="R5" s="5" t="s">
        <v>18</v>
      </c>
    </row>
    <row r="6" spans="1:19" ht="40.15" customHeight="1">
      <c r="A6" s="51" t="s">
        <v>86</v>
      </c>
      <c r="B6" s="52">
        <v>2023</v>
      </c>
      <c r="C6" s="30">
        <f t="shared" ref="C6:C8" si="0">G6+K6+O6</f>
        <v>5932</v>
      </c>
      <c r="D6" s="31">
        <f t="shared" ref="D6:D8" si="1">H6+L6+P6</f>
        <v>2702</v>
      </c>
      <c r="E6" s="31">
        <f t="shared" ref="E6:E8" si="2">I6+M6+Q6</f>
        <v>3230</v>
      </c>
      <c r="F6" s="32">
        <f t="shared" ref="F6:F8" si="3">E6/C6*100</f>
        <v>54.450438300741745</v>
      </c>
      <c r="G6" s="30">
        <f t="shared" ref="G6:G8" si="4">H6+I6</f>
        <v>2138</v>
      </c>
      <c r="H6" s="58">
        <v>1001</v>
      </c>
      <c r="I6" s="58">
        <v>1137</v>
      </c>
      <c r="J6" s="59">
        <f t="shared" ref="J6:J8" si="5">I6/G6*100</f>
        <v>53.180542563143128</v>
      </c>
      <c r="K6" s="58">
        <f t="shared" ref="K6:K8" si="6">L6+M6</f>
        <v>2993</v>
      </c>
      <c r="L6" s="58">
        <v>1419</v>
      </c>
      <c r="M6" s="58">
        <v>1574</v>
      </c>
      <c r="N6" s="60">
        <f t="shared" ref="N6:N8" si="7">M6/K6*100</f>
        <v>52.589375208820577</v>
      </c>
      <c r="O6" s="61">
        <f t="shared" ref="O6:O8" si="8">P6+Q6</f>
        <v>801</v>
      </c>
      <c r="P6" s="58">
        <v>282</v>
      </c>
      <c r="Q6" s="58">
        <v>519</v>
      </c>
      <c r="R6" s="62">
        <f t="shared" ref="R6:R8" si="9">Q6/O6*100</f>
        <v>64.794007490636702</v>
      </c>
    </row>
    <row r="7" spans="1:19" ht="40.15" customHeight="1">
      <c r="A7" s="51" t="s">
        <v>83</v>
      </c>
      <c r="B7" s="52">
        <v>2022</v>
      </c>
      <c r="C7" s="30">
        <f t="shared" si="0"/>
        <v>5520</v>
      </c>
      <c r="D7" s="31">
        <f t="shared" si="1"/>
        <v>2006</v>
      </c>
      <c r="E7" s="31">
        <f t="shared" si="2"/>
        <v>3514</v>
      </c>
      <c r="F7" s="32">
        <f t="shared" si="3"/>
        <v>63.659420289855071</v>
      </c>
      <c r="G7" s="30">
        <f t="shared" si="4"/>
        <v>2395</v>
      </c>
      <c r="H7" s="58">
        <v>814</v>
      </c>
      <c r="I7" s="58">
        <v>1581</v>
      </c>
      <c r="J7" s="59">
        <f t="shared" si="5"/>
        <v>66.012526096033412</v>
      </c>
      <c r="K7" s="58">
        <f t="shared" si="6"/>
        <v>2483</v>
      </c>
      <c r="L7" s="58">
        <v>962</v>
      </c>
      <c r="M7" s="58">
        <v>1521</v>
      </c>
      <c r="N7" s="35">
        <f t="shared" si="7"/>
        <v>61.256544502617807</v>
      </c>
      <c r="O7" s="61">
        <f t="shared" si="8"/>
        <v>642</v>
      </c>
      <c r="P7" s="58">
        <v>230</v>
      </c>
      <c r="Q7" s="58">
        <v>412</v>
      </c>
      <c r="R7" s="35">
        <f t="shared" si="9"/>
        <v>64.17445482866043</v>
      </c>
    </row>
    <row r="8" spans="1:19" ht="36" customHeight="1">
      <c r="A8" s="51" t="s">
        <v>81</v>
      </c>
      <c r="B8" s="52">
        <v>2021</v>
      </c>
      <c r="C8" s="30">
        <f t="shared" si="0"/>
        <v>5486</v>
      </c>
      <c r="D8" s="31">
        <f t="shared" si="1"/>
        <v>2207</v>
      </c>
      <c r="E8" s="31">
        <f t="shared" si="2"/>
        <v>3279</v>
      </c>
      <c r="F8" s="32">
        <f t="shared" si="3"/>
        <v>59.770324462267588</v>
      </c>
      <c r="G8" s="30">
        <f t="shared" si="4"/>
        <v>2741</v>
      </c>
      <c r="H8" s="58">
        <v>1179</v>
      </c>
      <c r="I8" s="58">
        <v>1562</v>
      </c>
      <c r="J8" s="59">
        <f t="shared" si="5"/>
        <v>56.986501276906246</v>
      </c>
      <c r="K8" s="58">
        <f t="shared" si="6"/>
        <v>1873</v>
      </c>
      <c r="L8" s="58">
        <v>749</v>
      </c>
      <c r="M8" s="58">
        <v>1124</v>
      </c>
      <c r="N8" s="35">
        <f t="shared" si="7"/>
        <v>60.010678056593704</v>
      </c>
      <c r="O8" s="61">
        <f t="shared" si="8"/>
        <v>872</v>
      </c>
      <c r="P8" s="58">
        <v>279</v>
      </c>
      <c r="Q8" s="58">
        <v>593</v>
      </c>
      <c r="R8" s="35">
        <f t="shared" si="9"/>
        <v>68.004587155963307</v>
      </c>
    </row>
    <row r="9" spans="1:19" ht="40.15" customHeight="1">
      <c r="A9" s="51" t="s">
        <v>65</v>
      </c>
      <c r="B9" s="52">
        <v>2020</v>
      </c>
      <c r="C9" s="30">
        <f t="shared" ref="C9" si="10">G9+K9+O9</f>
        <v>6486</v>
      </c>
      <c r="D9" s="31">
        <f t="shared" ref="D9" si="11">H9+L9+P9</f>
        <v>2492</v>
      </c>
      <c r="E9" s="31">
        <f t="shared" ref="E9" si="12">I9+M9+Q9</f>
        <v>3994</v>
      </c>
      <c r="F9" s="32">
        <f t="shared" ref="F9" si="13">E9/C9*100</f>
        <v>61.578785075547337</v>
      </c>
      <c r="G9" s="30">
        <f t="shared" ref="G9" si="14">H9+I9</f>
        <v>2855</v>
      </c>
      <c r="H9" s="58">
        <v>1142</v>
      </c>
      <c r="I9" s="58">
        <v>1713</v>
      </c>
      <c r="J9" s="59">
        <f t="shared" ref="J9" si="15">I9/G9*100</f>
        <v>60</v>
      </c>
      <c r="K9" s="58">
        <f t="shared" ref="K9" si="16">L9+M9</f>
        <v>2542</v>
      </c>
      <c r="L9" s="58">
        <v>991</v>
      </c>
      <c r="M9" s="58">
        <v>1551</v>
      </c>
      <c r="N9" s="60">
        <f t="shared" ref="N9" si="17">M9/K9*100</f>
        <v>61.014948859166005</v>
      </c>
      <c r="O9" s="61">
        <f t="shared" ref="O9" si="18">P9+Q9</f>
        <v>1089</v>
      </c>
      <c r="P9" s="58">
        <v>359</v>
      </c>
      <c r="Q9" s="58">
        <v>730</v>
      </c>
      <c r="R9" s="62">
        <f t="shared" ref="R9" si="19">Q9/O9*100</f>
        <v>67.033976124885214</v>
      </c>
    </row>
    <row r="10" spans="1:19" ht="40.15" customHeight="1">
      <c r="A10" s="51" t="s">
        <v>63</v>
      </c>
      <c r="B10" s="52">
        <v>2019</v>
      </c>
      <c r="C10" s="30">
        <f t="shared" ref="C10" si="20">G10+K10+O10</f>
        <v>5195</v>
      </c>
      <c r="D10" s="31">
        <f t="shared" ref="D10" si="21">H10+L10+P10</f>
        <v>2006</v>
      </c>
      <c r="E10" s="31">
        <f t="shared" ref="E10" si="22">I10+M10+Q10</f>
        <v>3189</v>
      </c>
      <c r="F10" s="32">
        <f t="shared" ref="F10" si="23">E10/C10*100</f>
        <v>61.385948026948988</v>
      </c>
      <c r="G10" s="30">
        <f t="shared" ref="G10" si="24">H10+I10</f>
        <v>2979</v>
      </c>
      <c r="H10" s="31">
        <v>1229</v>
      </c>
      <c r="I10" s="31">
        <v>1750</v>
      </c>
      <c r="J10" s="32">
        <f t="shared" ref="J10" si="25">I10/G10*100</f>
        <v>58.744545149378993</v>
      </c>
      <c r="K10" s="31">
        <f t="shared" ref="K10" si="26">L10+M10</f>
        <v>1572</v>
      </c>
      <c r="L10" s="31">
        <v>618</v>
      </c>
      <c r="M10" s="31">
        <v>954</v>
      </c>
      <c r="N10" s="33">
        <f t="shared" ref="N10" si="27">M10/K10*100</f>
        <v>60.687022900763353</v>
      </c>
      <c r="O10" s="34">
        <f t="shared" ref="O10" si="28">P10+Q10</f>
        <v>644</v>
      </c>
      <c r="P10" s="31">
        <v>159</v>
      </c>
      <c r="Q10" s="31">
        <v>485</v>
      </c>
      <c r="R10" s="35">
        <f t="shared" ref="R10" si="29">Q10/O10*100</f>
        <v>75.310559006211179</v>
      </c>
    </row>
    <row r="11" spans="1:19" ht="40.15" customHeight="1">
      <c r="A11" s="53" t="s">
        <v>61</v>
      </c>
      <c r="B11" s="54">
        <v>2018</v>
      </c>
      <c r="C11" s="36">
        <f t="shared" ref="C11" si="30">G11+K11+O11</f>
        <v>5089</v>
      </c>
      <c r="D11" s="37">
        <f t="shared" ref="D11" si="31">H11+L11+P11</f>
        <v>1974</v>
      </c>
      <c r="E11" s="37">
        <f t="shared" ref="E11" si="32">I11+M11+Q11</f>
        <v>3115</v>
      </c>
      <c r="F11" s="38">
        <f t="shared" ref="F11" si="33">E11/C11*100</f>
        <v>61.21045392022009</v>
      </c>
      <c r="G11" s="36">
        <f t="shared" ref="G11" si="34">H11+I11</f>
        <v>2932</v>
      </c>
      <c r="H11" s="37">
        <v>1210</v>
      </c>
      <c r="I11" s="37">
        <v>1722</v>
      </c>
      <c r="J11" s="38">
        <f t="shared" ref="J11" si="35">I11/G11*100</f>
        <v>58.731241473396999</v>
      </c>
      <c r="K11" s="37">
        <f t="shared" ref="K11" si="36">L11+M11</f>
        <v>1530</v>
      </c>
      <c r="L11" s="37">
        <v>611</v>
      </c>
      <c r="M11" s="37">
        <v>919</v>
      </c>
      <c r="N11" s="39">
        <f t="shared" ref="N11" si="37">M11/K11*100</f>
        <v>60.065359477124183</v>
      </c>
      <c r="O11" s="40">
        <f t="shared" ref="O11" si="38">P11+Q11</f>
        <v>627</v>
      </c>
      <c r="P11" s="37">
        <v>153</v>
      </c>
      <c r="Q11" s="37">
        <v>474</v>
      </c>
      <c r="R11" s="41">
        <f t="shared" ref="R11" si="39">Q11/O11*100</f>
        <v>75.598086124401902</v>
      </c>
    </row>
    <row r="12" spans="1:19" ht="40.15" customHeight="1">
      <c r="A12" s="53" t="s">
        <v>53</v>
      </c>
      <c r="B12" s="54">
        <v>2017</v>
      </c>
      <c r="C12" s="36">
        <f t="shared" ref="C12:E18" si="40">G12+K12+O12</f>
        <v>4839</v>
      </c>
      <c r="D12" s="37">
        <f t="shared" si="40"/>
        <v>1811</v>
      </c>
      <c r="E12" s="37">
        <f t="shared" si="40"/>
        <v>3028</v>
      </c>
      <c r="F12" s="38">
        <f t="shared" ref="F12:F18" si="41">E12/C12*100</f>
        <v>62.574912171936347</v>
      </c>
      <c r="G12" s="36">
        <f t="shared" ref="G12:G18" si="42">H12+I12</f>
        <v>2713</v>
      </c>
      <c r="H12" s="37">
        <v>1085</v>
      </c>
      <c r="I12" s="37">
        <v>1628</v>
      </c>
      <c r="J12" s="38">
        <f t="shared" ref="J12:J18" si="43">I12/G12*100</f>
        <v>60.007371913011433</v>
      </c>
      <c r="K12" s="37">
        <f t="shared" ref="K12:K18" si="44">L12+M12</f>
        <v>1521</v>
      </c>
      <c r="L12" s="37">
        <v>593</v>
      </c>
      <c r="M12" s="37">
        <v>928</v>
      </c>
      <c r="N12" s="39">
        <f t="shared" ref="N12:N18" si="45">M12/K12*100</f>
        <v>61.012491781722552</v>
      </c>
      <c r="O12" s="40">
        <f t="shared" ref="O12:O18" si="46">P12+Q12</f>
        <v>605</v>
      </c>
      <c r="P12" s="37">
        <v>133</v>
      </c>
      <c r="Q12" s="37">
        <v>472</v>
      </c>
      <c r="R12" s="41">
        <f t="shared" ref="R12:R18" si="47">Q12/O12*100</f>
        <v>78.016528925619838</v>
      </c>
    </row>
    <row r="13" spans="1:19" ht="40.15" customHeight="1">
      <c r="A13" s="53" t="s">
        <v>54</v>
      </c>
      <c r="B13" s="54">
        <v>2016</v>
      </c>
      <c r="C13" s="36">
        <f t="shared" ref="C13" si="48">G13+K13+O13</f>
        <v>4568</v>
      </c>
      <c r="D13" s="37">
        <f t="shared" ref="D13" si="49">H13+L13+P13</f>
        <v>1797</v>
      </c>
      <c r="E13" s="37">
        <f t="shared" ref="E13" si="50">I13+M13+Q13</f>
        <v>2771</v>
      </c>
      <c r="F13" s="38">
        <f t="shared" ref="F13" si="51">E13/C13*100</f>
        <v>60.661120840630481</v>
      </c>
      <c r="G13" s="36">
        <f t="shared" ref="G13" si="52">H13+I13</f>
        <v>2513</v>
      </c>
      <c r="H13" s="37">
        <v>1106</v>
      </c>
      <c r="I13" s="37">
        <v>1407</v>
      </c>
      <c r="J13" s="38">
        <f t="shared" ref="J13" si="53">I13/G13*100</f>
        <v>55.98885793871866</v>
      </c>
      <c r="K13" s="37">
        <f t="shared" ref="K13" si="54">L13+M13</f>
        <v>1459</v>
      </c>
      <c r="L13" s="37">
        <v>554</v>
      </c>
      <c r="M13" s="37">
        <v>905</v>
      </c>
      <c r="N13" s="39">
        <f t="shared" ref="N13" si="55">M13/K13*100</f>
        <v>62.028786840301578</v>
      </c>
      <c r="O13" s="40">
        <f t="shared" ref="O13" si="56">P13+Q13</f>
        <v>596</v>
      </c>
      <c r="P13" s="37">
        <v>137</v>
      </c>
      <c r="Q13" s="37">
        <v>459</v>
      </c>
      <c r="R13" s="41">
        <f t="shared" ref="R13" si="57">Q13/O13*100</f>
        <v>77.013422818791938</v>
      </c>
    </row>
    <row r="14" spans="1:19" ht="40.15" customHeight="1">
      <c r="A14" s="53" t="s">
        <v>55</v>
      </c>
      <c r="B14" s="54">
        <v>2015</v>
      </c>
      <c r="C14" s="36">
        <f t="shared" si="40"/>
        <v>4463</v>
      </c>
      <c r="D14" s="37">
        <f t="shared" si="40"/>
        <v>1800</v>
      </c>
      <c r="E14" s="37">
        <f t="shared" si="40"/>
        <v>2663</v>
      </c>
      <c r="F14" s="38">
        <f t="shared" si="41"/>
        <v>59.668384494734482</v>
      </c>
      <c r="G14" s="36">
        <f t="shared" si="42"/>
        <v>2500</v>
      </c>
      <c r="H14" s="37">
        <v>1150</v>
      </c>
      <c r="I14" s="37">
        <v>1350</v>
      </c>
      <c r="J14" s="38">
        <f t="shared" si="43"/>
        <v>54</v>
      </c>
      <c r="K14" s="37">
        <f t="shared" si="44"/>
        <v>1276</v>
      </c>
      <c r="L14" s="37">
        <v>485</v>
      </c>
      <c r="M14" s="37">
        <v>791</v>
      </c>
      <c r="N14" s="39">
        <f t="shared" si="45"/>
        <v>61.990595611285272</v>
      </c>
      <c r="O14" s="40">
        <f t="shared" si="46"/>
        <v>687</v>
      </c>
      <c r="P14" s="37">
        <v>165</v>
      </c>
      <c r="Q14" s="37">
        <v>522</v>
      </c>
      <c r="R14" s="41">
        <f t="shared" si="47"/>
        <v>75.982532751091696</v>
      </c>
    </row>
    <row r="15" spans="1:19" ht="40.15" customHeight="1">
      <c r="A15" s="53" t="s">
        <v>56</v>
      </c>
      <c r="B15" s="55">
        <v>2014</v>
      </c>
      <c r="C15" s="36">
        <f t="shared" si="40"/>
        <v>4516</v>
      </c>
      <c r="D15" s="37">
        <f t="shared" si="40"/>
        <v>1836</v>
      </c>
      <c r="E15" s="37">
        <f t="shared" si="40"/>
        <v>2680</v>
      </c>
      <c r="F15" s="38">
        <f t="shared" si="41"/>
        <v>59.344552701505762</v>
      </c>
      <c r="G15" s="36">
        <f t="shared" si="42"/>
        <v>2653</v>
      </c>
      <c r="H15" s="37">
        <v>1220</v>
      </c>
      <c r="I15" s="37">
        <v>1433</v>
      </c>
      <c r="J15" s="38">
        <f t="shared" si="43"/>
        <v>54.014323407463252</v>
      </c>
      <c r="K15" s="37">
        <f t="shared" si="44"/>
        <v>1211</v>
      </c>
      <c r="L15" s="37">
        <v>460</v>
      </c>
      <c r="M15" s="37">
        <v>751</v>
      </c>
      <c r="N15" s="39">
        <f t="shared" si="45"/>
        <v>62.014863748967798</v>
      </c>
      <c r="O15" s="40">
        <f t="shared" si="46"/>
        <v>652</v>
      </c>
      <c r="P15" s="37">
        <v>156</v>
      </c>
      <c r="Q15" s="37">
        <v>496</v>
      </c>
      <c r="R15" s="41">
        <f t="shared" si="47"/>
        <v>76.073619631901849</v>
      </c>
    </row>
    <row r="16" spans="1:19" ht="40.15" customHeight="1">
      <c r="A16" s="53" t="s">
        <v>57</v>
      </c>
      <c r="B16" s="55">
        <v>2013</v>
      </c>
      <c r="C16" s="36">
        <f t="shared" si="40"/>
        <v>2910</v>
      </c>
      <c r="D16" s="37">
        <f t="shared" si="40"/>
        <v>926</v>
      </c>
      <c r="E16" s="37">
        <f t="shared" si="40"/>
        <v>1984</v>
      </c>
      <c r="F16" s="38">
        <f t="shared" si="41"/>
        <v>68.178694158075601</v>
      </c>
      <c r="G16" s="36">
        <f t="shared" si="42"/>
        <v>1333</v>
      </c>
      <c r="H16" s="37">
        <v>531</v>
      </c>
      <c r="I16" s="37">
        <v>802</v>
      </c>
      <c r="J16" s="38">
        <f t="shared" si="43"/>
        <v>60.165041260315078</v>
      </c>
      <c r="K16" s="37">
        <f t="shared" si="44"/>
        <v>485</v>
      </c>
      <c r="L16" s="37">
        <v>158</v>
      </c>
      <c r="M16" s="37">
        <v>327</v>
      </c>
      <c r="N16" s="39">
        <f t="shared" si="45"/>
        <v>67.422680412371136</v>
      </c>
      <c r="O16" s="37">
        <f t="shared" si="46"/>
        <v>1092</v>
      </c>
      <c r="P16" s="37">
        <v>237</v>
      </c>
      <c r="Q16" s="37">
        <v>855</v>
      </c>
      <c r="R16" s="41">
        <f t="shared" si="47"/>
        <v>78.296703296703299</v>
      </c>
    </row>
    <row r="17" spans="1:18" ht="40.15" customHeight="1">
      <c r="A17" s="53" t="s">
        <v>58</v>
      </c>
      <c r="B17" s="55">
        <v>2012</v>
      </c>
      <c r="C17" s="36">
        <f t="shared" si="40"/>
        <v>2656</v>
      </c>
      <c r="D17" s="37">
        <f t="shared" si="40"/>
        <v>1039</v>
      </c>
      <c r="E17" s="37">
        <f t="shared" si="40"/>
        <v>1617</v>
      </c>
      <c r="F17" s="38">
        <f t="shared" si="41"/>
        <v>60.881024096385538</v>
      </c>
      <c r="G17" s="36">
        <f t="shared" si="42"/>
        <v>1385</v>
      </c>
      <c r="H17" s="37">
        <v>643</v>
      </c>
      <c r="I17" s="37">
        <v>742</v>
      </c>
      <c r="J17" s="38">
        <f t="shared" si="43"/>
        <v>53.5740072202166</v>
      </c>
      <c r="K17" s="37">
        <f t="shared" si="44"/>
        <v>650</v>
      </c>
      <c r="L17" s="37">
        <v>245</v>
      </c>
      <c r="M17" s="37">
        <v>405</v>
      </c>
      <c r="N17" s="39">
        <f t="shared" si="45"/>
        <v>62.307692307692307</v>
      </c>
      <c r="O17" s="37">
        <f t="shared" si="46"/>
        <v>621</v>
      </c>
      <c r="P17" s="37">
        <v>151</v>
      </c>
      <c r="Q17" s="37">
        <v>470</v>
      </c>
      <c r="R17" s="41">
        <f t="shared" si="47"/>
        <v>75.684380032206121</v>
      </c>
    </row>
    <row r="18" spans="1:18" ht="40.15" customHeight="1" thickBot="1">
      <c r="A18" s="56" t="s">
        <v>59</v>
      </c>
      <c r="B18" s="57">
        <v>2011</v>
      </c>
      <c r="C18" s="42">
        <f t="shared" si="40"/>
        <v>3089</v>
      </c>
      <c r="D18" s="43">
        <f t="shared" si="40"/>
        <v>1274</v>
      </c>
      <c r="E18" s="43">
        <f t="shared" si="40"/>
        <v>1815</v>
      </c>
      <c r="F18" s="44">
        <f t="shared" si="41"/>
        <v>58.756879248947882</v>
      </c>
      <c r="G18" s="42">
        <f t="shared" si="42"/>
        <v>1670</v>
      </c>
      <c r="H18" s="43">
        <v>775</v>
      </c>
      <c r="I18" s="43">
        <v>895</v>
      </c>
      <c r="J18" s="44">
        <f t="shared" si="43"/>
        <v>53.592814371257482</v>
      </c>
      <c r="K18" s="43">
        <f t="shared" si="44"/>
        <v>1156</v>
      </c>
      <c r="L18" s="43">
        <v>435</v>
      </c>
      <c r="M18" s="43">
        <v>721</v>
      </c>
      <c r="N18" s="44">
        <f t="shared" si="45"/>
        <v>62.370242214532865</v>
      </c>
      <c r="O18" s="43">
        <f t="shared" si="46"/>
        <v>263</v>
      </c>
      <c r="P18" s="43">
        <v>64</v>
      </c>
      <c r="Q18" s="43">
        <v>199</v>
      </c>
      <c r="R18" s="44">
        <f t="shared" si="47"/>
        <v>75.665399239543731</v>
      </c>
    </row>
    <row r="19" spans="1:18">
      <c r="A19" s="75" t="s">
        <v>0</v>
      </c>
      <c r="B19" s="75"/>
      <c r="C19" s="75"/>
      <c r="D19" s="75"/>
      <c r="E19" s="75"/>
      <c r="F19" s="75"/>
      <c r="G19" s="75"/>
      <c r="H19" s="75"/>
      <c r="I19" s="75"/>
      <c r="J19" s="75"/>
    </row>
  </sheetData>
  <mergeCells count="20">
    <mergeCell ref="A1:R1"/>
    <mergeCell ref="Q2:R2"/>
    <mergeCell ref="A3:B5"/>
    <mergeCell ref="C3:F3"/>
    <mergeCell ref="G3:J3"/>
    <mergeCell ref="K3:N3"/>
    <mergeCell ref="O3:R3"/>
    <mergeCell ref="C4:C5"/>
    <mergeCell ref="D4:D5"/>
    <mergeCell ref="E4:E5"/>
    <mergeCell ref="O4:O5"/>
    <mergeCell ref="P4:P5"/>
    <mergeCell ref="Q4:Q5"/>
    <mergeCell ref="L4:L5"/>
    <mergeCell ref="M4:M5"/>
    <mergeCell ref="A19:J19"/>
    <mergeCell ref="G4:G5"/>
    <mergeCell ref="H4:H5"/>
    <mergeCell ref="I4:I5"/>
    <mergeCell ref="K4:K5"/>
  </mergeCells>
  <phoneticPr fontId="6" type="noConversion"/>
  <printOptions horizontalCentered="1"/>
  <pageMargins left="0.62992125984251968" right="0.62992125984251968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11"/>
  <sheetViews>
    <sheetView zoomScaleNormal="100" workbookViewId="0">
      <selection activeCell="C7" sqref="C7"/>
    </sheetView>
  </sheetViews>
  <sheetFormatPr defaultColWidth="9" defaultRowHeight="15.75"/>
  <cols>
    <col min="1" max="2" width="21.875" style="1" customWidth="1"/>
    <col min="3" max="6" width="11.375" style="1" customWidth="1"/>
    <col min="7" max="16384" width="9" style="1"/>
  </cols>
  <sheetData>
    <row r="1" spans="1:6" ht="39.75" customHeight="1">
      <c r="A1" s="98" t="s">
        <v>19</v>
      </c>
      <c r="B1" s="99"/>
      <c r="C1" s="99"/>
      <c r="D1" s="99"/>
      <c r="E1" s="99"/>
      <c r="F1" s="99"/>
    </row>
    <row r="2" spans="1:6" ht="30" customHeight="1">
      <c r="A2" s="116" t="s">
        <v>20</v>
      </c>
      <c r="B2" s="101"/>
      <c r="C2" s="101"/>
      <c r="D2" s="101"/>
      <c r="E2" s="101"/>
      <c r="F2" s="101"/>
    </row>
    <row r="3" spans="1:6" ht="30.75" customHeight="1" thickBot="1">
      <c r="C3" s="2"/>
      <c r="D3" s="2"/>
      <c r="E3" s="82" t="s">
        <v>21</v>
      </c>
      <c r="F3" s="82"/>
    </row>
    <row r="4" spans="1:6" ht="15.75" customHeight="1">
      <c r="A4" s="102"/>
      <c r="B4" s="105"/>
      <c r="C4" s="108" t="s">
        <v>22</v>
      </c>
      <c r="D4" s="3"/>
      <c r="E4" s="3"/>
      <c r="F4" s="3"/>
    </row>
    <row r="5" spans="1:6">
      <c r="A5" s="103"/>
      <c r="B5" s="106"/>
      <c r="C5" s="109"/>
      <c r="D5" s="110" t="s">
        <v>23</v>
      </c>
      <c r="E5" s="112" t="s">
        <v>24</v>
      </c>
      <c r="F5" s="4"/>
    </row>
    <row r="6" spans="1:6" ht="27">
      <c r="A6" s="104"/>
      <c r="B6" s="107"/>
      <c r="C6" s="109"/>
      <c r="D6" s="111"/>
      <c r="E6" s="113"/>
      <c r="F6" s="5" t="s">
        <v>25</v>
      </c>
    </row>
    <row r="7" spans="1:6" ht="36" customHeight="1">
      <c r="A7" s="7" t="s">
        <v>26</v>
      </c>
      <c r="B7" s="22" t="s">
        <v>3</v>
      </c>
      <c r="C7" s="6">
        <f>SUM(C8:C10)</f>
        <v>4463</v>
      </c>
      <c r="D7" s="6">
        <f>SUM(D8:D10)</f>
        <v>1800</v>
      </c>
      <c r="E7" s="6">
        <f>SUM(E8:E10)</f>
        <v>2663</v>
      </c>
      <c r="F7" s="18">
        <f>E7/C7*100</f>
        <v>59.668384494734482</v>
      </c>
    </row>
    <row r="8" spans="1:6" ht="36" customHeight="1">
      <c r="A8" s="20" t="s">
        <v>27</v>
      </c>
      <c r="B8" s="8" t="s">
        <v>4</v>
      </c>
      <c r="C8" s="9">
        <f>SUM(D8:E8)</f>
        <v>2500</v>
      </c>
      <c r="D8" s="13">
        <v>1150</v>
      </c>
      <c r="E8" s="13">
        <v>1350</v>
      </c>
      <c r="F8" s="18">
        <f>E8/C8*100</f>
        <v>54</v>
      </c>
    </row>
    <row r="9" spans="1:6" ht="36" customHeight="1">
      <c r="A9" s="21" t="s">
        <v>28</v>
      </c>
      <c r="B9" s="12" t="s">
        <v>1</v>
      </c>
      <c r="C9" s="9">
        <f>SUM(D9:E9)</f>
        <v>1276</v>
      </c>
      <c r="D9" s="13">
        <v>485</v>
      </c>
      <c r="E9" s="13">
        <v>791</v>
      </c>
      <c r="F9" s="18">
        <f>E9/C9*100</f>
        <v>61.990595611285272</v>
      </c>
    </row>
    <row r="10" spans="1:6" ht="36" customHeight="1" thickBot="1">
      <c r="A10" s="21" t="s">
        <v>29</v>
      </c>
      <c r="B10" s="23" t="s">
        <v>2</v>
      </c>
      <c r="C10" s="14">
        <f>SUM(D10:E10)</f>
        <v>687</v>
      </c>
      <c r="D10" s="15">
        <v>165</v>
      </c>
      <c r="E10" s="15">
        <v>522</v>
      </c>
      <c r="F10" s="18">
        <f>E10/C10*100</f>
        <v>75.982532751091696</v>
      </c>
    </row>
    <row r="11" spans="1:6" ht="22.5" customHeight="1">
      <c r="A11" s="97" t="s">
        <v>0</v>
      </c>
      <c r="B11" s="97"/>
      <c r="C11" s="97"/>
      <c r="D11" s="97"/>
      <c r="E11" s="97"/>
      <c r="F11" s="97"/>
    </row>
  </sheetData>
  <mergeCells count="9">
    <mergeCell ref="A11:F11"/>
    <mergeCell ref="A1:F1"/>
    <mergeCell ref="A2:F2"/>
    <mergeCell ref="E3:F3"/>
    <mergeCell ref="A4:A6"/>
    <mergeCell ref="B4:B6"/>
    <mergeCell ref="C4:C6"/>
    <mergeCell ref="D5:D6"/>
    <mergeCell ref="E5:E6"/>
  </mergeCells>
  <phoneticPr fontId="6" type="noConversion"/>
  <pageMargins left="0.7" right="0.7" top="0.75" bottom="0.75" header="0.3" footer="0.3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1"/>
  <sheetViews>
    <sheetView zoomScaleNormal="100" workbookViewId="0">
      <selection activeCell="C7" sqref="C7"/>
    </sheetView>
  </sheetViews>
  <sheetFormatPr defaultColWidth="9" defaultRowHeight="15.75"/>
  <cols>
    <col min="1" max="2" width="21.875" style="1" customWidth="1"/>
    <col min="3" max="6" width="11.375" style="1" customWidth="1"/>
    <col min="7" max="16384" width="9" style="1"/>
  </cols>
  <sheetData>
    <row r="1" spans="1:6" ht="39.75" customHeight="1">
      <c r="A1" s="98" t="s">
        <v>30</v>
      </c>
      <c r="B1" s="99"/>
      <c r="C1" s="99"/>
      <c r="D1" s="99"/>
      <c r="E1" s="99"/>
      <c r="F1" s="99"/>
    </row>
    <row r="2" spans="1:6" ht="30" customHeight="1">
      <c r="A2" s="116" t="s">
        <v>31</v>
      </c>
      <c r="B2" s="101"/>
      <c r="C2" s="101"/>
      <c r="D2" s="101"/>
      <c r="E2" s="101"/>
      <c r="F2" s="101"/>
    </row>
    <row r="3" spans="1:6" ht="30.75" customHeight="1" thickBot="1">
      <c r="C3" s="2"/>
      <c r="D3" s="2"/>
      <c r="E3" s="82" t="s">
        <v>32</v>
      </c>
      <c r="F3" s="82"/>
    </row>
    <row r="4" spans="1:6" ht="15.75" customHeight="1">
      <c r="A4" s="102"/>
      <c r="B4" s="105"/>
      <c r="C4" s="108" t="s">
        <v>33</v>
      </c>
      <c r="D4" s="3"/>
      <c r="E4" s="3"/>
      <c r="F4" s="3"/>
    </row>
    <row r="5" spans="1:6">
      <c r="A5" s="103"/>
      <c r="B5" s="106"/>
      <c r="C5" s="109"/>
      <c r="D5" s="110" t="s">
        <v>34</v>
      </c>
      <c r="E5" s="112" t="s">
        <v>35</v>
      </c>
      <c r="F5" s="4"/>
    </row>
    <row r="6" spans="1:6" ht="27">
      <c r="A6" s="104"/>
      <c r="B6" s="107"/>
      <c r="C6" s="109"/>
      <c r="D6" s="111"/>
      <c r="E6" s="113"/>
      <c r="F6" s="5" t="s">
        <v>36</v>
      </c>
    </row>
    <row r="7" spans="1:6" ht="36" customHeight="1">
      <c r="A7" s="7" t="s">
        <v>37</v>
      </c>
      <c r="B7" s="22" t="s">
        <v>6</v>
      </c>
      <c r="C7" s="6">
        <f>SUM(C8:C10)</f>
        <v>4516</v>
      </c>
      <c r="D7" s="6">
        <f>SUM(D8:D10)</f>
        <v>1836</v>
      </c>
      <c r="E7" s="6">
        <f>SUM(E8:E10)</f>
        <v>2680</v>
      </c>
      <c r="F7" s="18">
        <f>E7/C7*100</f>
        <v>59.344552701505762</v>
      </c>
    </row>
    <row r="8" spans="1:6" ht="36" customHeight="1">
      <c r="A8" s="20" t="s">
        <v>38</v>
      </c>
      <c r="B8" s="8" t="s">
        <v>7</v>
      </c>
      <c r="C8" s="9">
        <f>SUM(D8:E8)</f>
        <v>2653</v>
      </c>
      <c r="D8" s="13">
        <v>1220</v>
      </c>
      <c r="E8" s="13">
        <v>1433</v>
      </c>
      <c r="F8" s="18">
        <f>E8/C8*100</f>
        <v>54.014323407463252</v>
      </c>
    </row>
    <row r="9" spans="1:6" ht="36" customHeight="1">
      <c r="A9" s="21" t="s">
        <v>39</v>
      </c>
      <c r="B9" s="12" t="s">
        <v>8</v>
      </c>
      <c r="C9" s="9">
        <f>SUM(D9:E9)</f>
        <v>1211</v>
      </c>
      <c r="D9" s="13">
        <v>460</v>
      </c>
      <c r="E9" s="13">
        <v>751</v>
      </c>
      <c r="F9" s="18">
        <f>E9/C9*100</f>
        <v>62.014863748967798</v>
      </c>
    </row>
    <row r="10" spans="1:6" ht="36" customHeight="1" thickBot="1">
      <c r="A10" s="21" t="s">
        <v>40</v>
      </c>
      <c r="B10" s="23" t="s">
        <v>9</v>
      </c>
      <c r="C10" s="14">
        <f>SUM(D10:E10)</f>
        <v>652</v>
      </c>
      <c r="D10" s="15">
        <v>156</v>
      </c>
      <c r="E10" s="15">
        <v>496</v>
      </c>
      <c r="F10" s="18">
        <f>E10/C10*100</f>
        <v>76.073619631901849</v>
      </c>
    </row>
    <row r="11" spans="1:6" ht="22.5" customHeight="1">
      <c r="A11" s="97" t="s">
        <v>0</v>
      </c>
      <c r="B11" s="97"/>
      <c r="C11" s="97"/>
      <c r="D11" s="97"/>
      <c r="E11" s="97"/>
      <c r="F11" s="97"/>
    </row>
  </sheetData>
  <mergeCells count="9">
    <mergeCell ref="A11:F11"/>
    <mergeCell ref="A1:F1"/>
    <mergeCell ref="A2:F2"/>
    <mergeCell ref="E3:F3"/>
    <mergeCell ref="A4:A6"/>
    <mergeCell ref="B4:B6"/>
    <mergeCell ref="C4:C6"/>
    <mergeCell ref="D5:D6"/>
    <mergeCell ref="E5:E6"/>
  </mergeCells>
  <phoneticPr fontId="6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6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F11"/>
  <sheetViews>
    <sheetView zoomScaleNormal="100" workbookViewId="0">
      <selection activeCell="C7" sqref="C7"/>
    </sheetView>
  </sheetViews>
  <sheetFormatPr defaultColWidth="9" defaultRowHeight="15.75"/>
  <cols>
    <col min="1" max="2" width="21.875" style="1" customWidth="1"/>
    <col min="3" max="6" width="11.375" style="1" customWidth="1"/>
    <col min="7" max="16384" width="9" style="1"/>
  </cols>
  <sheetData>
    <row r="1" spans="1:6" ht="39.75" customHeight="1">
      <c r="A1" s="98" t="s">
        <v>30</v>
      </c>
      <c r="B1" s="99"/>
      <c r="C1" s="99"/>
      <c r="D1" s="99"/>
      <c r="E1" s="99"/>
      <c r="F1" s="99"/>
    </row>
    <row r="2" spans="1:6" ht="30" customHeight="1">
      <c r="A2" s="116" t="s">
        <v>47</v>
      </c>
      <c r="B2" s="101"/>
      <c r="C2" s="101"/>
      <c r="D2" s="101"/>
      <c r="E2" s="101"/>
      <c r="F2" s="101"/>
    </row>
    <row r="3" spans="1:6" ht="30.75" customHeight="1" thickBot="1">
      <c r="C3" s="2"/>
      <c r="D3" s="2"/>
      <c r="E3" s="82" t="s">
        <v>32</v>
      </c>
      <c r="F3" s="82"/>
    </row>
    <row r="4" spans="1:6" ht="15.75" customHeight="1">
      <c r="A4" s="102"/>
      <c r="B4" s="105"/>
      <c r="C4" s="108" t="s">
        <v>33</v>
      </c>
      <c r="D4" s="3"/>
      <c r="E4" s="3"/>
      <c r="F4" s="3"/>
    </row>
    <row r="5" spans="1:6">
      <c r="A5" s="103"/>
      <c r="B5" s="106"/>
      <c r="C5" s="109"/>
      <c r="D5" s="110" t="s">
        <v>34</v>
      </c>
      <c r="E5" s="112" t="s">
        <v>35</v>
      </c>
      <c r="F5" s="4"/>
    </row>
    <row r="6" spans="1:6" ht="27">
      <c r="A6" s="104"/>
      <c r="B6" s="107"/>
      <c r="C6" s="109"/>
      <c r="D6" s="111"/>
      <c r="E6" s="113"/>
      <c r="F6" s="5" t="s">
        <v>36</v>
      </c>
    </row>
    <row r="7" spans="1:6" ht="36" customHeight="1">
      <c r="A7" s="7" t="s">
        <v>37</v>
      </c>
      <c r="B7" s="22" t="s">
        <v>3</v>
      </c>
      <c r="C7" s="6">
        <f>SUM(C8:C10)</f>
        <v>2910</v>
      </c>
      <c r="D7" s="6">
        <f>SUM(D8:D10)</f>
        <v>926</v>
      </c>
      <c r="E7" s="6">
        <f>SUM(E8:E10)</f>
        <v>1984</v>
      </c>
      <c r="F7" s="18">
        <v>68.17</v>
      </c>
    </row>
    <row r="8" spans="1:6" ht="36" customHeight="1">
      <c r="A8" s="20" t="s">
        <v>38</v>
      </c>
      <c r="B8" s="8" t="s">
        <v>4</v>
      </c>
      <c r="C8" s="9">
        <f>SUM(D8:E8)</f>
        <v>1333</v>
      </c>
      <c r="D8" s="13">
        <v>531</v>
      </c>
      <c r="E8" s="13">
        <v>802</v>
      </c>
      <c r="F8" s="18">
        <f>E8/C8*100</f>
        <v>60.165041260315078</v>
      </c>
    </row>
    <row r="9" spans="1:6" ht="36" customHeight="1">
      <c r="A9" s="21" t="s">
        <v>39</v>
      </c>
      <c r="B9" s="12" t="s">
        <v>1</v>
      </c>
      <c r="C9" s="9">
        <f>SUM(D9:E9)</f>
        <v>485</v>
      </c>
      <c r="D9" s="13">
        <v>158</v>
      </c>
      <c r="E9" s="13">
        <v>327</v>
      </c>
      <c r="F9" s="18">
        <f>E9/C9*100</f>
        <v>67.422680412371136</v>
      </c>
    </row>
    <row r="10" spans="1:6" ht="36" customHeight="1" thickBot="1">
      <c r="A10" s="21" t="s">
        <v>40</v>
      </c>
      <c r="B10" s="23" t="s">
        <v>2</v>
      </c>
      <c r="C10" s="14">
        <f>SUM(D10:E10)</f>
        <v>1092</v>
      </c>
      <c r="D10" s="15">
        <v>237</v>
      </c>
      <c r="E10" s="15">
        <v>855</v>
      </c>
      <c r="F10" s="18">
        <f>E10/C10*100</f>
        <v>78.296703296703299</v>
      </c>
    </row>
    <row r="11" spans="1:6">
      <c r="A11" s="97" t="s">
        <v>0</v>
      </c>
      <c r="B11" s="97"/>
      <c r="C11" s="97"/>
      <c r="D11" s="97"/>
      <c r="E11" s="97"/>
      <c r="F11" s="97"/>
    </row>
  </sheetData>
  <mergeCells count="9">
    <mergeCell ref="A11:F11"/>
    <mergeCell ref="A1:F1"/>
    <mergeCell ref="A2:F2"/>
    <mergeCell ref="A4:A6"/>
    <mergeCell ref="C4:C6"/>
    <mergeCell ref="D5:D6"/>
    <mergeCell ref="E5:E6"/>
    <mergeCell ref="B4:B6"/>
    <mergeCell ref="E3:F3"/>
  </mergeCells>
  <phoneticPr fontId="6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6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1"/>
  <sheetViews>
    <sheetView zoomScaleNormal="100" workbookViewId="0">
      <selection activeCell="C7" sqref="C7"/>
    </sheetView>
  </sheetViews>
  <sheetFormatPr defaultColWidth="9" defaultRowHeight="15.75"/>
  <cols>
    <col min="1" max="2" width="21.875" style="1" customWidth="1"/>
    <col min="3" max="6" width="11.375" style="1" customWidth="1"/>
    <col min="7" max="16384" width="9" style="1"/>
  </cols>
  <sheetData>
    <row r="1" spans="1:6" ht="46.5" customHeight="1">
      <c r="A1" s="98" t="s">
        <v>30</v>
      </c>
      <c r="B1" s="99"/>
      <c r="C1" s="99"/>
      <c r="D1" s="99"/>
      <c r="E1" s="99"/>
      <c r="F1" s="99"/>
    </row>
    <row r="2" spans="1:6" ht="30" customHeight="1">
      <c r="A2" s="116" t="s">
        <v>46</v>
      </c>
      <c r="B2" s="101"/>
      <c r="C2" s="101"/>
      <c r="D2" s="101"/>
      <c r="E2" s="101"/>
      <c r="F2" s="101"/>
    </row>
    <row r="3" spans="1:6" ht="35.25" customHeight="1" thickBot="1">
      <c r="C3" s="2"/>
      <c r="D3" s="2"/>
      <c r="E3" s="82" t="s">
        <v>32</v>
      </c>
      <c r="F3" s="82"/>
    </row>
    <row r="4" spans="1:6" ht="15.75" customHeight="1">
      <c r="A4" s="102"/>
      <c r="B4" s="105"/>
      <c r="C4" s="108" t="s">
        <v>33</v>
      </c>
      <c r="D4" s="3"/>
      <c r="E4" s="3"/>
      <c r="F4" s="3"/>
    </row>
    <row r="5" spans="1:6">
      <c r="A5" s="103"/>
      <c r="B5" s="106"/>
      <c r="C5" s="109"/>
      <c r="D5" s="110" t="s">
        <v>34</v>
      </c>
      <c r="E5" s="112" t="s">
        <v>35</v>
      </c>
      <c r="F5" s="4"/>
    </row>
    <row r="6" spans="1:6" ht="27">
      <c r="A6" s="104"/>
      <c r="B6" s="107"/>
      <c r="C6" s="109"/>
      <c r="D6" s="111"/>
      <c r="E6" s="113"/>
      <c r="F6" s="5" t="s">
        <v>36</v>
      </c>
    </row>
    <row r="7" spans="1:6" ht="36" customHeight="1">
      <c r="A7" s="7" t="s">
        <v>37</v>
      </c>
      <c r="B7" s="22" t="s">
        <v>3</v>
      </c>
      <c r="C7" s="6">
        <f>SUM(C8:C10)</f>
        <v>2656</v>
      </c>
      <c r="D7" s="6">
        <f>SUM(D8:D10)</f>
        <v>1039</v>
      </c>
      <c r="E7" s="6">
        <f>SUM(E8:E10)</f>
        <v>1617</v>
      </c>
      <c r="F7" s="18">
        <f>E7/C7*100</f>
        <v>60.881024096385538</v>
      </c>
    </row>
    <row r="8" spans="1:6" ht="36" customHeight="1">
      <c r="A8" s="20" t="s">
        <v>38</v>
      </c>
      <c r="B8" s="8" t="s">
        <v>5</v>
      </c>
      <c r="C8" s="9">
        <f>SUM(D8:E8)</f>
        <v>1385</v>
      </c>
      <c r="D8" s="13">
        <v>643</v>
      </c>
      <c r="E8" s="13">
        <v>742</v>
      </c>
      <c r="F8" s="18">
        <f>E8/C8*100</f>
        <v>53.5740072202166</v>
      </c>
    </row>
    <row r="9" spans="1:6" ht="36" customHeight="1">
      <c r="A9" s="21" t="s">
        <v>39</v>
      </c>
      <c r="B9" s="12" t="s">
        <v>1</v>
      </c>
      <c r="C9" s="9">
        <f>SUM(D9:E9)</f>
        <v>650</v>
      </c>
      <c r="D9" s="13">
        <v>245</v>
      </c>
      <c r="E9" s="13">
        <v>405</v>
      </c>
      <c r="F9" s="18">
        <f>E9/C9*100</f>
        <v>62.307692307692307</v>
      </c>
    </row>
    <row r="10" spans="1:6" ht="36" customHeight="1" thickBot="1">
      <c r="A10" s="21" t="s">
        <v>40</v>
      </c>
      <c r="B10" s="23" t="s">
        <v>2</v>
      </c>
      <c r="C10" s="14">
        <f>SUM(D10:E10)</f>
        <v>621</v>
      </c>
      <c r="D10" s="15">
        <v>151</v>
      </c>
      <c r="E10" s="15">
        <v>470</v>
      </c>
      <c r="F10" s="18">
        <f>E10/C10*100</f>
        <v>75.684380032206121</v>
      </c>
    </row>
    <row r="11" spans="1:6">
      <c r="A11" s="97" t="s">
        <v>0</v>
      </c>
      <c r="B11" s="97"/>
      <c r="C11" s="97"/>
      <c r="D11" s="97"/>
      <c r="E11" s="97"/>
      <c r="F11" s="97"/>
    </row>
  </sheetData>
  <mergeCells count="9">
    <mergeCell ref="A11:F11"/>
    <mergeCell ref="A1:F1"/>
    <mergeCell ref="A2:F2"/>
    <mergeCell ref="A4:A6"/>
    <mergeCell ref="C4:C6"/>
    <mergeCell ref="D5:D6"/>
    <mergeCell ref="E5:E6"/>
    <mergeCell ref="B4:B6"/>
    <mergeCell ref="E3:F3"/>
  </mergeCells>
  <phoneticPr fontId="6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11"/>
  <sheetViews>
    <sheetView zoomScaleNormal="100" workbookViewId="0">
      <selection activeCell="C7" sqref="C7"/>
    </sheetView>
  </sheetViews>
  <sheetFormatPr defaultColWidth="9" defaultRowHeight="15.75"/>
  <cols>
    <col min="1" max="1" width="12.75" style="1" customWidth="1"/>
    <col min="2" max="2" width="18.625" style="1" customWidth="1"/>
    <col min="3" max="6" width="6.125" style="1" customWidth="1"/>
    <col min="7" max="7" width="8" style="1" customWidth="1"/>
    <col min="8" max="10" width="6.125" style="1" customWidth="1"/>
    <col min="11" max="11" width="8" style="1" customWidth="1"/>
    <col min="12" max="14" width="6.125" style="1" customWidth="1"/>
    <col min="15" max="16384" width="9" style="1"/>
  </cols>
  <sheetData>
    <row r="1" spans="1:14" ht="39" customHeight="1">
      <c r="A1" s="98" t="s">
        <v>41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14" ht="28.5" customHeight="1">
      <c r="A2" s="116" t="s">
        <v>42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14" ht="33" customHeight="1" thickBot="1">
      <c r="C3" s="2"/>
      <c r="D3" s="2"/>
      <c r="E3" s="2"/>
      <c r="F3" s="2"/>
      <c r="L3" s="82" t="s">
        <v>32</v>
      </c>
      <c r="M3" s="82"/>
      <c r="N3" s="82"/>
    </row>
    <row r="4" spans="1:14" ht="30.75" customHeight="1">
      <c r="A4" s="102"/>
      <c r="B4" s="105"/>
      <c r="C4" s="117" t="s">
        <v>33</v>
      </c>
      <c r="D4" s="3"/>
      <c r="E4" s="3"/>
      <c r="F4" s="3"/>
      <c r="G4" s="121" t="s">
        <v>43</v>
      </c>
      <c r="H4" s="119" t="s">
        <v>44</v>
      </c>
      <c r="I4" s="120"/>
      <c r="J4" s="108"/>
      <c r="K4" s="121" t="s">
        <v>43</v>
      </c>
      <c r="L4" s="119" t="s">
        <v>45</v>
      </c>
      <c r="M4" s="120"/>
      <c r="N4" s="108"/>
    </row>
    <row r="5" spans="1:14" ht="15.75" customHeight="1">
      <c r="A5" s="103"/>
      <c r="B5" s="106"/>
      <c r="C5" s="118"/>
      <c r="D5" s="110" t="s">
        <v>34</v>
      </c>
      <c r="E5" s="112" t="s">
        <v>35</v>
      </c>
      <c r="F5" s="4"/>
      <c r="G5" s="122"/>
      <c r="H5" s="110" t="s">
        <v>34</v>
      </c>
      <c r="I5" s="112" t="s">
        <v>35</v>
      </c>
      <c r="J5" s="4"/>
      <c r="K5" s="122"/>
      <c r="L5" s="110" t="s">
        <v>34</v>
      </c>
      <c r="M5" s="112" t="s">
        <v>35</v>
      </c>
      <c r="N5" s="4"/>
    </row>
    <row r="6" spans="1:14" ht="39.75">
      <c r="A6" s="104"/>
      <c r="B6" s="107"/>
      <c r="C6" s="96"/>
      <c r="D6" s="111"/>
      <c r="E6" s="113"/>
      <c r="F6" s="5" t="s">
        <v>36</v>
      </c>
      <c r="G6" s="122"/>
      <c r="H6" s="111"/>
      <c r="I6" s="113"/>
      <c r="J6" s="5" t="s">
        <v>36</v>
      </c>
      <c r="K6" s="122"/>
      <c r="L6" s="111"/>
      <c r="M6" s="113"/>
      <c r="N6" s="5" t="s">
        <v>36</v>
      </c>
    </row>
    <row r="7" spans="1:14" ht="36" customHeight="1">
      <c r="A7" s="7" t="s">
        <v>37</v>
      </c>
      <c r="B7" s="22" t="s">
        <v>3</v>
      </c>
      <c r="C7" s="6">
        <f>SUM(C8:C10)</f>
        <v>3089</v>
      </c>
      <c r="D7" s="6">
        <f>SUM(D8:D10)</f>
        <v>1274</v>
      </c>
      <c r="E7" s="6">
        <f>SUM(E8:E10)</f>
        <v>1815</v>
      </c>
      <c r="F7" s="16">
        <f>E7/C7*100</f>
        <v>58.756879248947882</v>
      </c>
      <c r="G7" s="6">
        <f>SUM(G8:G10)</f>
        <v>2680</v>
      </c>
      <c r="H7" s="6">
        <f>SUM(H8:H10)</f>
        <v>1107</v>
      </c>
      <c r="I7" s="6">
        <f>SUM(I8:I10)</f>
        <v>1573</v>
      </c>
      <c r="J7" s="16">
        <f>I7/G7*100</f>
        <v>58.694029850746269</v>
      </c>
      <c r="K7" s="7">
        <f>SUM(K8:K10)</f>
        <v>409</v>
      </c>
      <c r="L7" s="7">
        <f>SUM(L8:L10)</f>
        <v>167</v>
      </c>
      <c r="M7" s="10">
        <f>SUM(M8:M10)</f>
        <v>242</v>
      </c>
      <c r="N7" s="17">
        <f>M7/K7*100</f>
        <v>59.168704156479215</v>
      </c>
    </row>
    <row r="8" spans="1:14" ht="36" customHeight="1">
      <c r="A8" s="20" t="s">
        <v>38</v>
      </c>
      <c r="B8" s="8" t="s">
        <v>4</v>
      </c>
      <c r="C8" s="9">
        <f>SUM(D8:E8)</f>
        <v>1670</v>
      </c>
      <c r="D8" s="13">
        <f t="shared" ref="D8:E10" si="0">SUM(H8,L8)</f>
        <v>775</v>
      </c>
      <c r="E8" s="13">
        <f t="shared" si="0"/>
        <v>895</v>
      </c>
      <c r="F8" s="16">
        <f>E8/C8*100</f>
        <v>53.592814371257482</v>
      </c>
      <c r="G8" s="9">
        <f>SUM(H8:I8)</f>
        <v>1446</v>
      </c>
      <c r="H8" s="13">
        <v>672</v>
      </c>
      <c r="I8" s="13">
        <v>774</v>
      </c>
      <c r="J8" s="16">
        <f>I8/G8*100</f>
        <v>53.526970954356848</v>
      </c>
      <c r="K8" s="11">
        <f>SUM(L8:M8)</f>
        <v>224</v>
      </c>
      <c r="L8" s="10">
        <v>103</v>
      </c>
      <c r="M8" s="10">
        <v>121</v>
      </c>
      <c r="N8" s="18">
        <f>M8/K8*100</f>
        <v>54.017857142857139</v>
      </c>
    </row>
    <row r="9" spans="1:14" ht="36" customHeight="1">
      <c r="A9" s="21" t="s">
        <v>39</v>
      </c>
      <c r="B9" s="12" t="s">
        <v>1</v>
      </c>
      <c r="C9" s="9">
        <f>SUM(D9:E9)</f>
        <v>1156</v>
      </c>
      <c r="D9" s="13">
        <f t="shared" si="0"/>
        <v>435</v>
      </c>
      <c r="E9" s="13">
        <f t="shared" si="0"/>
        <v>721</v>
      </c>
      <c r="F9" s="16">
        <f>E9/C9*100</f>
        <v>62.370242214532865</v>
      </c>
      <c r="G9" s="9">
        <f>SUM(H9:I9)</f>
        <v>1012</v>
      </c>
      <c r="H9" s="13">
        <v>381</v>
      </c>
      <c r="I9" s="13">
        <v>631</v>
      </c>
      <c r="J9" s="16">
        <f>I9/G9*100</f>
        <v>62.351778656126477</v>
      </c>
      <c r="K9" s="11">
        <f>SUM(L9:M9)</f>
        <v>144</v>
      </c>
      <c r="L9" s="10">
        <v>54</v>
      </c>
      <c r="M9" s="10">
        <v>90</v>
      </c>
      <c r="N9" s="18">
        <f>M9/K9*100</f>
        <v>62.5</v>
      </c>
    </row>
    <row r="10" spans="1:14" ht="36" customHeight="1" thickBot="1">
      <c r="A10" s="21" t="s">
        <v>40</v>
      </c>
      <c r="B10" s="23" t="s">
        <v>2</v>
      </c>
      <c r="C10" s="14">
        <f>SUM(D10:E10)</f>
        <v>263</v>
      </c>
      <c r="D10" s="15">
        <f t="shared" si="0"/>
        <v>64</v>
      </c>
      <c r="E10" s="15">
        <f t="shared" si="0"/>
        <v>199</v>
      </c>
      <c r="F10" s="16">
        <f>E10/C10*100</f>
        <v>75.665399239543731</v>
      </c>
      <c r="G10" s="9">
        <f>SUM(H10:I10)</f>
        <v>222</v>
      </c>
      <c r="H10" s="15">
        <v>54</v>
      </c>
      <c r="I10" s="15">
        <v>168</v>
      </c>
      <c r="J10" s="16">
        <f>I10/G10*100</f>
        <v>75.675675675675677</v>
      </c>
      <c r="K10" s="11">
        <f>SUM(L10:M10)</f>
        <v>41</v>
      </c>
      <c r="L10" s="10">
        <v>10</v>
      </c>
      <c r="M10" s="10">
        <v>31</v>
      </c>
      <c r="N10" s="19">
        <f>M10/K10*100</f>
        <v>75.609756097560975</v>
      </c>
    </row>
    <row r="11" spans="1:14">
      <c r="A11" s="97" t="s">
        <v>0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</row>
  </sheetData>
  <mergeCells count="17">
    <mergeCell ref="A11:N11"/>
    <mergeCell ref="A1:N1"/>
    <mergeCell ref="A2:N2"/>
    <mergeCell ref="C4:C6"/>
    <mergeCell ref="A4:A6"/>
    <mergeCell ref="L4:N4"/>
    <mergeCell ref="B4:B6"/>
    <mergeCell ref="L3:N3"/>
    <mergeCell ref="L5:L6"/>
    <mergeCell ref="M5:M6"/>
    <mergeCell ref="D5:D6"/>
    <mergeCell ref="E5:E6"/>
    <mergeCell ref="K4:K6"/>
    <mergeCell ref="H5:H6"/>
    <mergeCell ref="I5:I6"/>
    <mergeCell ref="G4:G6"/>
    <mergeCell ref="H4:J4"/>
  </mergeCells>
  <phoneticPr fontId="6" type="noConversion"/>
  <pageMargins left="0.75" right="0.75" top="1" bottom="1" header="0.5" footer="0.5"/>
  <pageSetup paperSize="9" scale="7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1"/>
  <sheetViews>
    <sheetView tabSelected="1" zoomScaleNormal="100" workbookViewId="0">
      <selection activeCell="A2" sqref="A2:F2"/>
    </sheetView>
  </sheetViews>
  <sheetFormatPr defaultColWidth="9" defaultRowHeight="15.75"/>
  <cols>
    <col min="1" max="2" width="21.875" style="1" customWidth="1"/>
    <col min="3" max="6" width="11.375" style="1" customWidth="1"/>
    <col min="7" max="16384" width="9" style="1"/>
  </cols>
  <sheetData>
    <row r="1" spans="1:6" ht="39.75" customHeight="1">
      <c r="A1" s="98" t="s">
        <v>66</v>
      </c>
      <c r="B1" s="99"/>
      <c r="C1" s="99"/>
      <c r="D1" s="99"/>
      <c r="E1" s="99"/>
      <c r="F1" s="99"/>
    </row>
    <row r="2" spans="1:6" ht="30" customHeight="1">
      <c r="A2" s="100" t="s">
        <v>85</v>
      </c>
      <c r="B2" s="101"/>
      <c r="C2" s="101"/>
      <c r="D2" s="101"/>
      <c r="E2" s="101"/>
      <c r="F2" s="101"/>
    </row>
    <row r="3" spans="1:6" ht="30.75" customHeight="1" thickBot="1">
      <c r="C3" s="2"/>
      <c r="D3" s="2"/>
      <c r="E3" s="82" t="s">
        <v>67</v>
      </c>
      <c r="F3" s="82"/>
    </row>
    <row r="4" spans="1:6" ht="15.75" customHeight="1">
      <c r="A4" s="102"/>
      <c r="B4" s="105"/>
      <c r="C4" s="108" t="s">
        <v>68</v>
      </c>
      <c r="D4" s="3"/>
      <c r="E4" s="3"/>
      <c r="F4" s="3"/>
    </row>
    <row r="5" spans="1:6">
      <c r="A5" s="103"/>
      <c r="B5" s="106"/>
      <c r="C5" s="109"/>
      <c r="D5" s="110" t="s">
        <v>69</v>
      </c>
      <c r="E5" s="112" t="s">
        <v>70</v>
      </c>
      <c r="F5" s="4"/>
    </row>
    <row r="6" spans="1:6" ht="27">
      <c r="A6" s="104"/>
      <c r="B6" s="107"/>
      <c r="C6" s="109"/>
      <c r="D6" s="111"/>
      <c r="E6" s="113"/>
      <c r="F6" s="5" t="s">
        <v>71</v>
      </c>
    </row>
    <row r="7" spans="1:6" ht="36" customHeight="1">
      <c r="A7" s="7" t="s">
        <v>72</v>
      </c>
      <c r="B7" s="22" t="s">
        <v>73</v>
      </c>
      <c r="C7" s="45">
        <f>SUM(C8:C10)</f>
        <v>5932</v>
      </c>
      <c r="D7" s="45">
        <f>D8+D9+D10</f>
        <v>2702</v>
      </c>
      <c r="E7" s="45">
        <f>E8+E9+E10</f>
        <v>3230</v>
      </c>
      <c r="F7" s="46">
        <f>E7/C7*100</f>
        <v>54.450438300741745</v>
      </c>
    </row>
    <row r="8" spans="1:6" ht="36" customHeight="1">
      <c r="A8" s="20" t="s">
        <v>74</v>
      </c>
      <c r="B8" s="8" t="s">
        <v>75</v>
      </c>
      <c r="C8" s="47">
        <f>SUM(D8:E8)</f>
        <v>2138</v>
      </c>
      <c r="D8" s="123">
        <v>1001</v>
      </c>
      <c r="E8" s="123">
        <v>1137</v>
      </c>
      <c r="F8" s="46">
        <f>E8/C8*100</f>
        <v>53.180542563143128</v>
      </c>
    </row>
    <row r="9" spans="1:6" ht="36" customHeight="1">
      <c r="A9" s="21" t="s">
        <v>76</v>
      </c>
      <c r="B9" s="12" t="s">
        <v>77</v>
      </c>
      <c r="C9" s="47">
        <f>SUM(D9:E9)</f>
        <v>2993</v>
      </c>
      <c r="D9" s="123">
        <v>1419</v>
      </c>
      <c r="E9" s="123">
        <v>1574</v>
      </c>
      <c r="F9" s="46">
        <f>E9/C9*100</f>
        <v>52.589375208820577</v>
      </c>
    </row>
    <row r="10" spans="1:6" ht="36" customHeight="1" thickBot="1">
      <c r="A10" s="21" t="s">
        <v>78</v>
      </c>
      <c r="B10" s="23" t="s">
        <v>79</v>
      </c>
      <c r="C10" s="49">
        <f>SUM(D10:E10)</f>
        <v>801</v>
      </c>
      <c r="D10" s="124">
        <v>282</v>
      </c>
      <c r="E10" s="124">
        <v>519</v>
      </c>
      <c r="F10" s="46">
        <f>E10/C10*100</f>
        <v>64.794007490636702</v>
      </c>
    </row>
    <row r="11" spans="1:6" ht="22.5" customHeight="1">
      <c r="A11" s="97" t="s">
        <v>0</v>
      </c>
      <c r="B11" s="97"/>
      <c r="C11" s="97"/>
      <c r="D11" s="97"/>
      <c r="E11" s="97"/>
      <c r="F11" s="97"/>
    </row>
  </sheetData>
  <mergeCells count="9">
    <mergeCell ref="A11:F11"/>
    <mergeCell ref="A1:F1"/>
    <mergeCell ref="A2:F2"/>
    <mergeCell ref="E3:F3"/>
    <mergeCell ref="A4:A6"/>
    <mergeCell ref="B4:B6"/>
    <mergeCell ref="C4:C6"/>
    <mergeCell ref="D5:D6"/>
    <mergeCell ref="E5:E6"/>
  </mergeCells>
  <phoneticPr fontId="6" type="noConversion"/>
  <pageMargins left="0.7" right="0.7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4"/>
  <sheetViews>
    <sheetView zoomScaleNormal="100" workbookViewId="0">
      <selection activeCell="A2" sqref="A2:F2"/>
    </sheetView>
  </sheetViews>
  <sheetFormatPr defaultColWidth="9" defaultRowHeight="15.75"/>
  <cols>
    <col min="1" max="2" width="21.875" style="1" customWidth="1"/>
    <col min="3" max="6" width="11.375" style="1" customWidth="1"/>
    <col min="7" max="8" width="0" style="1" hidden="1" customWidth="1"/>
    <col min="9" max="16384" width="9" style="1"/>
  </cols>
  <sheetData>
    <row r="1" spans="1:8" ht="39.75" customHeight="1">
      <c r="A1" s="98" t="s">
        <v>19</v>
      </c>
      <c r="B1" s="99"/>
      <c r="C1" s="99"/>
      <c r="D1" s="99"/>
      <c r="E1" s="99"/>
      <c r="F1" s="99"/>
    </row>
    <row r="2" spans="1:8" ht="30" customHeight="1">
      <c r="A2" s="100" t="s">
        <v>82</v>
      </c>
      <c r="B2" s="101"/>
      <c r="C2" s="101"/>
      <c r="D2" s="101"/>
      <c r="E2" s="101"/>
      <c r="F2" s="101"/>
    </row>
    <row r="3" spans="1:8" ht="30.75" customHeight="1" thickBot="1">
      <c r="C3" s="2"/>
      <c r="D3" s="2"/>
      <c r="E3" s="82" t="s">
        <v>11</v>
      </c>
      <c r="F3" s="82"/>
    </row>
    <row r="4" spans="1:8" ht="15.75" customHeight="1">
      <c r="A4" s="102"/>
      <c r="B4" s="105"/>
      <c r="C4" s="108" t="s">
        <v>22</v>
      </c>
      <c r="D4" s="3"/>
      <c r="E4" s="3"/>
      <c r="F4" s="3"/>
    </row>
    <row r="5" spans="1:8">
      <c r="A5" s="115"/>
      <c r="B5" s="106"/>
      <c r="C5" s="109"/>
      <c r="D5" s="110" t="s">
        <v>23</v>
      </c>
      <c r="E5" s="112" t="s">
        <v>24</v>
      </c>
      <c r="F5" s="4"/>
    </row>
    <row r="6" spans="1:8" ht="27">
      <c r="A6" s="104"/>
      <c r="B6" s="107"/>
      <c r="C6" s="109"/>
      <c r="D6" s="111"/>
      <c r="E6" s="113"/>
      <c r="F6" s="5" t="s">
        <v>25</v>
      </c>
    </row>
    <row r="7" spans="1:8" ht="36" customHeight="1">
      <c r="A7" s="66" t="s">
        <v>26</v>
      </c>
      <c r="B7" s="22" t="s">
        <v>3</v>
      </c>
      <c r="C7" s="67">
        <f>SUM(C8:C10)</f>
        <v>5520</v>
      </c>
      <c r="D7" s="67">
        <f>D8+D9+D10</f>
        <v>2006</v>
      </c>
      <c r="E7" s="67">
        <f>E8+E9+E10</f>
        <v>3514</v>
      </c>
      <c r="F7" s="46">
        <f>E7/C7*100</f>
        <v>63.659420289855071</v>
      </c>
    </row>
    <row r="8" spans="1:8" ht="36" customHeight="1">
      <c r="A8" s="69" t="s">
        <v>27</v>
      </c>
      <c r="B8" s="8" t="s">
        <v>4</v>
      </c>
      <c r="C8" s="70">
        <f>SUM(D8:E8)</f>
        <v>2395</v>
      </c>
      <c r="D8" s="71">
        <v>814</v>
      </c>
      <c r="E8" s="71">
        <v>1581</v>
      </c>
      <c r="F8" s="46">
        <f>E8/C8*100</f>
        <v>66.012526096033412</v>
      </c>
      <c r="G8" s="68">
        <f>D8/C8*100</f>
        <v>33.987473903966595</v>
      </c>
      <c r="H8" s="65">
        <f>F8-G8</f>
        <v>32.025052192066816</v>
      </c>
    </row>
    <row r="9" spans="1:8" ht="36" customHeight="1">
      <c r="A9" s="72" t="s">
        <v>28</v>
      </c>
      <c r="B9" s="12" t="s">
        <v>1</v>
      </c>
      <c r="C9" s="70">
        <f>SUM(D9:E9)</f>
        <v>2483</v>
      </c>
      <c r="D9" s="71">
        <v>962</v>
      </c>
      <c r="E9" s="71">
        <v>1521</v>
      </c>
      <c r="F9" s="46">
        <f>E9/C9*100</f>
        <v>61.256544502617807</v>
      </c>
      <c r="G9" s="68">
        <f t="shared" ref="G9:G10" si="0">D9/C9*100</f>
        <v>38.7434554973822</v>
      </c>
      <c r="H9" s="65">
        <f t="shared" ref="H9:H10" si="1">F9-G9</f>
        <v>22.513089005235607</v>
      </c>
    </row>
    <row r="10" spans="1:8" ht="36" customHeight="1" thickBot="1">
      <c r="A10" s="72" t="s">
        <v>29</v>
      </c>
      <c r="B10" s="23" t="s">
        <v>2</v>
      </c>
      <c r="C10" s="73">
        <f>SUM(D10:E10)</f>
        <v>642</v>
      </c>
      <c r="D10" s="74">
        <v>230</v>
      </c>
      <c r="E10" s="74">
        <v>412</v>
      </c>
      <c r="F10" s="46">
        <f>E10/C10*100</f>
        <v>64.17445482866043</v>
      </c>
      <c r="G10" s="68">
        <f t="shared" si="0"/>
        <v>35.825545171339563</v>
      </c>
      <c r="H10" s="65">
        <f t="shared" si="1"/>
        <v>28.348909657320867</v>
      </c>
    </row>
    <row r="11" spans="1:8" ht="22.5" customHeight="1">
      <c r="A11" s="114" t="s">
        <v>0</v>
      </c>
      <c r="B11" s="114"/>
      <c r="C11" s="114"/>
      <c r="D11" s="114"/>
      <c r="E11" s="114"/>
      <c r="F11" s="114"/>
    </row>
    <row r="14" spans="1:8">
      <c r="G14" s="1" t="s">
        <v>84</v>
      </c>
    </row>
  </sheetData>
  <mergeCells count="9">
    <mergeCell ref="A11:F11"/>
    <mergeCell ref="A1:F1"/>
    <mergeCell ref="A2:F2"/>
    <mergeCell ref="E3:F3"/>
    <mergeCell ref="A4:A6"/>
    <mergeCell ref="B4:B6"/>
    <mergeCell ref="C4:C6"/>
    <mergeCell ref="D5:D6"/>
    <mergeCell ref="E5:E6"/>
  </mergeCells>
  <phoneticPr fontId="6" type="noConversion"/>
  <pageMargins left="0.7" right="0.7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1"/>
  <sheetViews>
    <sheetView zoomScaleNormal="100" workbookViewId="0">
      <selection activeCell="E9" sqref="E9"/>
    </sheetView>
  </sheetViews>
  <sheetFormatPr defaultColWidth="9" defaultRowHeight="15.75"/>
  <cols>
    <col min="1" max="2" width="21.875" style="1" customWidth="1"/>
    <col min="3" max="6" width="11.375" style="1" customWidth="1"/>
    <col min="7" max="16384" width="9" style="1"/>
  </cols>
  <sheetData>
    <row r="1" spans="1:9" ht="39.75" customHeight="1">
      <c r="A1" s="98" t="s">
        <v>19</v>
      </c>
      <c r="B1" s="99"/>
      <c r="C1" s="99"/>
      <c r="D1" s="99"/>
      <c r="E1" s="99"/>
      <c r="F1" s="99"/>
    </row>
    <row r="2" spans="1:9" ht="30" customHeight="1">
      <c r="A2" s="116" t="s">
        <v>80</v>
      </c>
      <c r="B2" s="101"/>
      <c r="C2" s="101"/>
      <c r="D2" s="101"/>
      <c r="E2" s="101"/>
      <c r="F2" s="101"/>
    </row>
    <row r="3" spans="1:9" ht="30.75" customHeight="1" thickBot="1">
      <c r="C3" s="2"/>
      <c r="D3" s="2"/>
      <c r="E3" s="82" t="s">
        <v>11</v>
      </c>
      <c r="F3" s="82"/>
    </row>
    <row r="4" spans="1:9" ht="15.75" customHeight="1">
      <c r="A4" s="102"/>
      <c r="B4" s="105"/>
      <c r="C4" s="108" t="s">
        <v>22</v>
      </c>
      <c r="D4" s="3"/>
      <c r="E4" s="3"/>
      <c r="F4" s="3"/>
    </row>
    <row r="5" spans="1:9" ht="15.75" customHeight="1">
      <c r="A5" s="115"/>
      <c r="B5" s="106"/>
      <c r="C5" s="109"/>
      <c r="D5" s="110" t="s">
        <v>23</v>
      </c>
      <c r="E5" s="112" t="s">
        <v>24</v>
      </c>
      <c r="F5" s="4"/>
    </row>
    <row r="6" spans="1:9" ht="27">
      <c r="A6" s="104"/>
      <c r="B6" s="107"/>
      <c r="C6" s="109"/>
      <c r="D6" s="111"/>
      <c r="E6" s="113"/>
      <c r="F6" s="5" t="s">
        <v>25</v>
      </c>
    </row>
    <row r="7" spans="1:9" ht="36" customHeight="1">
      <c r="A7" s="66" t="s">
        <v>26</v>
      </c>
      <c r="B7" s="22" t="s">
        <v>3</v>
      </c>
      <c r="C7" s="67">
        <f>SUM(C8:C10)</f>
        <v>5486</v>
      </c>
      <c r="D7" s="67">
        <f>D8+D9+D10</f>
        <v>2207</v>
      </c>
      <c r="E7" s="67">
        <f>E8+E9+E10</f>
        <v>3279</v>
      </c>
      <c r="F7" s="46">
        <f>E7/C7*100</f>
        <v>59.770324462267588</v>
      </c>
      <c r="H7" s="68"/>
      <c r="I7" s="65"/>
    </row>
    <row r="8" spans="1:9" ht="36" customHeight="1">
      <c r="A8" s="69" t="s">
        <v>27</v>
      </c>
      <c r="B8" s="8" t="s">
        <v>4</v>
      </c>
      <c r="C8" s="70">
        <f>SUM(D8:E8)</f>
        <v>2741</v>
      </c>
      <c r="D8" s="71">
        <v>1179</v>
      </c>
      <c r="E8" s="71">
        <v>1562</v>
      </c>
      <c r="F8" s="46">
        <f>E8/C8*100</f>
        <v>56.986501276906246</v>
      </c>
    </row>
    <row r="9" spans="1:9" ht="36" customHeight="1">
      <c r="A9" s="72" t="s">
        <v>28</v>
      </c>
      <c r="B9" s="12" t="s">
        <v>1</v>
      </c>
      <c r="C9" s="70">
        <f>SUM(D9:E9)</f>
        <v>1873</v>
      </c>
      <c r="D9" s="71">
        <v>749</v>
      </c>
      <c r="E9" s="71">
        <v>1124</v>
      </c>
      <c r="F9" s="46">
        <f>E9/C9*100</f>
        <v>60.010678056593704</v>
      </c>
    </row>
    <row r="10" spans="1:9" ht="36" customHeight="1" thickBot="1">
      <c r="A10" s="72" t="s">
        <v>29</v>
      </c>
      <c r="B10" s="23" t="s">
        <v>2</v>
      </c>
      <c r="C10" s="73">
        <f>SUM(D10:E10)</f>
        <v>872</v>
      </c>
      <c r="D10" s="74">
        <v>279</v>
      </c>
      <c r="E10" s="74">
        <v>593</v>
      </c>
      <c r="F10" s="46">
        <f>E10/C10*100</f>
        <v>68.004587155963307</v>
      </c>
      <c r="H10" s="68"/>
      <c r="I10" s="65"/>
    </row>
    <row r="11" spans="1:9" ht="22.5" customHeight="1">
      <c r="A11" s="114" t="s">
        <v>0</v>
      </c>
      <c r="B11" s="114"/>
      <c r="C11" s="114"/>
      <c r="D11" s="114"/>
      <c r="E11" s="114"/>
      <c r="F11" s="114"/>
    </row>
  </sheetData>
  <mergeCells count="9">
    <mergeCell ref="A11:F11"/>
    <mergeCell ref="A1:F1"/>
    <mergeCell ref="A2:F2"/>
    <mergeCell ref="E3:F3"/>
    <mergeCell ref="A4:A6"/>
    <mergeCell ref="B4:B6"/>
    <mergeCell ref="C4:C6"/>
    <mergeCell ref="D5:D6"/>
    <mergeCell ref="E5:E6"/>
  </mergeCells>
  <phoneticPr fontId="6" type="noConversion"/>
  <pageMargins left="0.7" right="0.7" top="0.75" bottom="0.75" header="0.3" footer="0.3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1"/>
  <sheetViews>
    <sheetView zoomScaleNormal="100" workbookViewId="0">
      <selection activeCell="D8" sqref="D8:E10"/>
    </sheetView>
  </sheetViews>
  <sheetFormatPr defaultColWidth="9" defaultRowHeight="15.75"/>
  <cols>
    <col min="1" max="2" width="21.875" style="1" customWidth="1"/>
    <col min="3" max="6" width="11.375" style="1" customWidth="1"/>
    <col min="7" max="16384" width="9" style="1"/>
  </cols>
  <sheetData>
    <row r="1" spans="1:8" ht="39.75" customHeight="1">
      <c r="A1" s="98" t="s">
        <v>19</v>
      </c>
      <c r="B1" s="99"/>
      <c r="C1" s="99"/>
      <c r="D1" s="99"/>
      <c r="E1" s="99"/>
      <c r="F1" s="99"/>
    </row>
    <row r="2" spans="1:8" ht="30" customHeight="1">
      <c r="A2" s="116" t="s">
        <v>64</v>
      </c>
      <c r="B2" s="101"/>
      <c r="C2" s="101"/>
      <c r="D2" s="101"/>
      <c r="E2" s="101"/>
      <c r="F2" s="101"/>
    </row>
    <row r="3" spans="1:8" ht="30.75" customHeight="1" thickBot="1">
      <c r="C3" s="2"/>
      <c r="D3" s="2"/>
      <c r="E3" s="82" t="s">
        <v>11</v>
      </c>
      <c r="F3" s="82"/>
    </row>
    <row r="4" spans="1:8" ht="15.75" customHeight="1">
      <c r="A4" s="102"/>
      <c r="B4" s="105"/>
      <c r="C4" s="108" t="s">
        <v>22</v>
      </c>
      <c r="D4" s="3"/>
      <c r="E4" s="3"/>
      <c r="F4" s="3"/>
    </row>
    <row r="5" spans="1:8">
      <c r="A5" s="103"/>
      <c r="B5" s="106"/>
      <c r="C5" s="109"/>
      <c r="D5" s="110" t="s">
        <v>23</v>
      </c>
      <c r="E5" s="112" t="s">
        <v>24</v>
      </c>
      <c r="F5" s="4"/>
    </row>
    <row r="6" spans="1:8" ht="27">
      <c r="A6" s="104"/>
      <c r="B6" s="107"/>
      <c r="C6" s="109"/>
      <c r="D6" s="111"/>
      <c r="E6" s="113"/>
      <c r="F6" s="5" t="s">
        <v>25</v>
      </c>
    </row>
    <row r="7" spans="1:8" ht="36" customHeight="1">
      <c r="A7" s="7" t="s">
        <v>26</v>
      </c>
      <c r="B7" s="22" t="s">
        <v>3</v>
      </c>
      <c r="C7" s="45">
        <f>SUM(C8:C10)</f>
        <v>6486</v>
      </c>
      <c r="D7" s="45">
        <f>D8+D9+D10</f>
        <v>2492</v>
      </c>
      <c r="E7" s="45">
        <f>E8+E9+E10</f>
        <v>3994</v>
      </c>
      <c r="F7" s="46">
        <f>E7/C7*100</f>
        <v>61.578785075547337</v>
      </c>
      <c r="G7" s="46"/>
      <c r="H7" s="65"/>
    </row>
    <row r="8" spans="1:8" ht="36" customHeight="1">
      <c r="A8" s="20" t="s">
        <v>27</v>
      </c>
      <c r="B8" s="8" t="s">
        <v>4</v>
      </c>
      <c r="C8" s="47">
        <f>SUM(D8:E8)</f>
        <v>2855</v>
      </c>
      <c r="D8" s="63">
        <v>1142</v>
      </c>
      <c r="E8" s="63">
        <v>1713</v>
      </c>
      <c r="F8" s="46">
        <f>E8/C8*100</f>
        <v>60</v>
      </c>
      <c r="G8" s="46"/>
      <c r="H8" s="65"/>
    </row>
    <row r="9" spans="1:8" ht="36" customHeight="1">
      <c r="A9" s="21" t="s">
        <v>28</v>
      </c>
      <c r="B9" s="12" t="s">
        <v>1</v>
      </c>
      <c r="C9" s="47">
        <f>SUM(D9:E9)</f>
        <v>2542</v>
      </c>
      <c r="D9" s="63">
        <v>991</v>
      </c>
      <c r="E9" s="63">
        <v>1551</v>
      </c>
      <c r="F9" s="46">
        <f>E9/C9*100</f>
        <v>61.014948859166005</v>
      </c>
      <c r="G9" s="46"/>
      <c r="H9" s="65"/>
    </row>
    <row r="10" spans="1:8" ht="36" customHeight="1" thickBot="1">
      <c r="A10" s="21" t="s">
        <v>29</v>
      </c>
      <c r="B10" s="23" t="s">
        <v>2</v>
      </c>
      <c r="C10" s="49">
        <f>SUM(D10:E10)</f>
        <v>1089</v>
      </c>
      <c r="D10" s="64">
        <v>359</v>
      </c>
      <c r="E10" s="64">
        <v>730</v>
      </c>
      <c r="F10" s="46">
        <f>E10/C10*100</f>
        <v>67.033976124885214</v>
      </c>
      <c r="G10" s="46"/>
      <c r="H10" s="65"/>
    </row>
    <row r="11" spans="1:8" ht="22.5" customHeight="1">
      <c r="A11" s="97" t="s">
        <v>0</v>
      </c>
      <c r="B11" s="97"/>
      <c r="C11" s="97"/>
      <c r="D11" s="97"/>
      <c r="E11" s="97"/>
      <c r="F11" s="97"/>
    </row>
  </sheetData>
  <mergeCells count="9">
    <mergeCell ref="A11:F11"/>
    <mergeCell ref="A1:F1"/>
    <mergeCell ref="A2:F2"/>
    <mergeCell ref="E3:F3"/>
    <mergeCell ref="A4:A6"/>
    <mergeCell ref="B4:B6"/>
    <mergeCell ref="C4:C6"/>
    <mergeCell ref="D5:D6"/>
    <mergeCell ref="E5:E6"/>
  </mergeCells>
  <phoneticPr fontId="6" type="noConversion"/>
  <pageMargins left="0.7" right="0.7" top="0.75" bottom="0.75" header="0.3" footer="0.3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1"/>
  <sheetViews>
    <sheetView zoomScaleNormal="100" workbookViewId="0">
      <selection activeCell="G10" sqref="G10:H10"/>
    </sheetView>
  </sheetViews>
  <sheetFormatPr defaultColWidth="9" defaultRowHeight="15.75"/>
  <cols>
    <col min="1" max="2" width="21.875" style="1" customWidth="1"/>
    <col min="3" max="6" width="11.375" style="1" customWidth="1"/>
    <col min="7" max="16384" width="9" style="1"/>
  </cols>
  <sheetData>
    <row r="1" spans="1:6" ht="39.75" customHeight="1">
      <c r="A1" s="98" t="s">
        <v>19</v>
      </c>
      <c r="B1" s="99"/>
      <c r="C1" s="99"/>
      <c r="D1" s="99"/>
      <c r="E1" s="99"/>
      <c r="F1" s="99"/>
    </row>
    <row r="2" spans="1:6" ht="30" customHeight="1">
      <c r="A2" s="116" t="s">
        <v>62</v>
      </c>
      <c r="B2" s="101"/>
      <c r="C2" s="101"/>
      <c r="D2" s="101"/>
      <c r="E2" s="101"/>
      <c r="F2" s="101"/>
    </row>
    <row r="3" spans="1:6" ht="30.75" customHeight="1" thickBot="1">
      <c r="C3" s="2"/>
      <c r="D3" s="2"/>
      <c r="E3" s="82" t="s">
        <v>11</v>
      </c>
      <c r="F3" s="82"/>
    </row>
    <row r="4" spans="1:6" ht="15.75" customHeight="1">
      <c r="A4" s="102"/>
      <c r="B4" s="105"/>
      <c r="C4" s="108" t="s">
        <v>22</v>
      </c>
      <c r="D4" s="3"/>
      <c r="E4" s="3"/>
      <c r="F4" s="3"/>
    </row>
    <row r="5" spans="1:6">
      <c r="A5" s="103"/>
      <c r="B5" s="106"/>
      <c r="C5" s="109"/>
      <c r="D5" s="110" t="s">
        <v>23</v>
      </c>
      <c r="E5" s="112" t="s">
        <v>24</v>
      </c>
      <c r="F5" s="4"/>
    </row>
    <row r="6" spans="1:6" ht="27">
      <c r="A6" s="104"/>
      <c r="B6" s="107"/>
      <c r="C6" s="109"/>
      <c r="D6" s="111"/>
      <c r="E6" s="113"/>
      <c r="F6" s="5" t="s">
        <v>25</v>
      </c>
    </row>
    <row r="7" spans="1:6" ht="36" customHeight="1">
      <c r="A7" s="7" t="s">
        <v>26</v>
      </c>
      <c r="B7" s="22" t="s">
        <v>3</v>
      </c>
      <c r="C7" s="45">
        <f>SUM(C8:C10)</f>
        <v>5195</v>
      </c>
      <c r="D7" s="45">
        <f>D8+D9+D10</f>
        <v>2006</v>
      </c>
      <c r="E7" s="45">
        <f>E8+E9+E10</f>
        <v>3189</v>
      </c>
      <c r="F7" s="46">
        <f>E7/C7*100</f>
        <v>61.385948026948988</v>
      </c>
    </row>
    <row r="8" spans="1:6" ht="36" customHeight="1">
      <c r="A8" s="20" t="s">
        <v>27</v>
      </c>
      <c r="B8" s="8" t="s">
        <v>4</v>
      </c>
      <c r="C8" s="47">
        <f>SUM(D8:E8)</f>
        <v>2979</v>
      </c>
      <c r="D8" s="48">
        <v>1229</v>
      </c>
      <c r="E8" s="48">
        <v>1750</v>
      </c>
      <c r="F8" s="46">
        <f>E8/C8*100</f>
        <v>58.744545149378993</v>
      </c>
    </row>
    <row r="9" spans="1:6" ht="36" customHeight="1">
      <c r="A9" s="21" t="s">
        <v>28</v>
      </c>
      <c r="B9" s="12" t="s">
        <v>1</v>
      </c>
      <c r="C9" s="47">
        <f>SUM(D9:E9)</f>
        <v>1572</v>
      </c>
      <c r="D9" s="48">
        <v>618</v>
      </c>
      <c r="E9" s="48">
        <v>954</v>
      </c>
      <c r="F9" s="46">
        <f>E9/C9*100</f>
        <v>60.687022900763353</v>
      </c>
    </row>
    <row r="10" spans="1:6" ht="36" customHeight="1" thickBot="1">
      <c r="A10" s="21" t="s">
        <v>29</v>
      </c>
      <c r="B10" s="23" t="s">
        <v>2</v>
      </c>
      <c r="C10" s="49">
        <f>SUM(D10:E10)</f>
        <v>644</v>
      </c>
      <c r="D10" s="50">
        <v>159</v>
      </c>
      <c r="E10" s="50">
        <v>485</v>
      </c>
      <c r="F10" s="46">
        <f>E10/C10*100</f>
        <v>75.310559006211179</v>
      </c>
    </row>
    <row r="11" spans="1:6" ht="22.5" customHeight="1">
      <c r="A11" s="97" t="s">
        <v>0</v>
      </c>
      <c r="B11" s="97"/>
      <c r="C11" s="97"/>
      <c r="D11" s="97"/>
      <c r="E11" s="97"/>
      <c r="F11" s="97"/>
    </row>
  </sheetData>
  <mergeCells count="9">
    <mergeCell ref="A11:F11"/>
    <mergeCell ref="A1:F1"/>
    <mergeCell ref="A2:F2"/>
    <mergeCell ref="E3:F3"/>
    <mergeCell ref="A4:A6"/>
    <mergeCell ref="B4:B6"/>
    <mergeCell ref="C4:C6"/>
    <mergeCell ref="D5:D6"/>
    <mergeCell ref="E5:E6"/>
  </mergeCells>
  <phoneticPr fontId="6" type="noConversion"/>
  <pageMargins left="0.7" right="0.7" top="0.75" bottom="0.75" header="0.3" footer="0.3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1"/>
  <sheetViews>
    <sheetView zoomScaleNormal="100" workbookViewId="0">
      <selection activeCell="E7" sqref="E7"/>
    </sheetView>
  </sheetViews>
  <sheetFormatPr defaultColWidth="9" defaultRowHeight="15.75"/>
  <cols>
    <col min="1" max="2" width="21.875" style="1" customWidth="1"/>
    <col min="3" max="6" width="11.375" style="1" customWidth="1"/>
    <col min="7" max="16384" width="9" style="1"/>
  </cols>
  <sheetData>
    <row r="1" spans="1:6" ht="39.75" customHeight="1">
      <c r="A1" s="98" t="s">
        <v>19</v>
      </c>
      <c r="B1" s="99"/>
      <c r="C1" s="99"/>
      <c r="D1" s="99"/>
      <c r="E1" s="99"/>
      <c r="F1" s="99"/>
    </row>
    <row r="2" spans="1:6" ht="30" customHeight="1">
      <c r="A2" s="116" t="s">
        <v>60</v>
      </c>
      <c r="B2" s="101"/>
      <c r="C2" s="101"/>
      <c r="D2" s="101"/>
      <c r="E2" s="101"/>
      <c r="F2" s="101"/>
    </row>
    <row r="3" spans="1:6" ht="30.75" customHeight="1" thickBot="1">
      <c r="C3" s="2"/>
      <c r="D3" s="2"/>
      <c r="E3" s="82" t="s">
        <v>11</v>
      </c>
      <c r="F3" s="82"/>
    </row>
    <row r="4" spans="1:6" ht="15.75" customHeight="1">
      <c r="A4" s="102"/>
      <c r="B4" s="105"/>
      <c r="C4" s="108" t="s">
        <v>22</v>
      </c>
      <c r="D4" s="3"/>
      <c r="E4" s="3"/>
      <c r="F4" s="3"/>
    </row>
    <row r="5" spans="1:6">
      <c r="A5" s="103"/>
      <c r="B5" s="106"/>
      <c r="C5" s="109"/>
      <c r="D5" s="110" t="s">
        <v>23</v>
      </c>
      <c r="E5" s="112" t="s">
        <v>24</v>
      </c>
      <c r="F5" s="4"/>
    </row>
    <row r="6" spans="1:6" ht="27">
      <c r="A6" s="104"/>
      <c r="B6" s="107"/>
      <c r="C6" s="109"/>
      <c r="D6" s="111"/>
      <c r="E6" s="113"/>
      <c r="F6" s="5" t="s">
        <v>25</v>
      </c>
    </row>
    <row r="7" spans="1:6" ht="36" customHeight="1">
      <c r="A7" s="7" t="s">
        <v>26</v>
      </c>
      <c r="B7" s="22" t="s">
        <v>3</v>
      </c>
      <c r="C7" s="45">
        <f>SUM(C8:C10)</f>
        <v>5089</v>
      </c>
      <c r="D7" s="45">
        <f>D8+D9+D10</f>
        <v>1974</v>
      </c>
      <c r="E7" s="45">
        <f>E8+E9+E10</f>
        <v>3115</v>
      </c>
      <c r="F7" s="46">
        <f>E7/C7*100</f>
        <v>61.21045392022009</v>
      </c>
    </row>
    <row r="8" spans="1:6" ht="36" customHeight="1">
      <c r="A8" s="20" t="s">
        <v>27</v>
      </c>
      <c r="B8" s="8" t="s">
        <v>4</v>
      </c>
      <c r="C8" s="47">
        <f>SUM(D8:E8)</f>
        <v>2932</v>
      </c>
      <c r="D8" s="48">
        <v>1210</v>
      </c>
      <c r="E8" s="48">
        <v>1722</v>
      </c>
      <c r="F8" s="46">
        <f>E8/C8*100</f>
        <v>58.731241473396999</v>
      </c>
    </row>
    <row r="9" spans="1:6" ht="36" customHeight="1">
      <c r="A9" s="21" t="s">
        <v>28</v>
      </c>
      <c r="B9" s="12" t="s">
        <v>1</v>
      </c>
      <c r="C9" s="47">
        <f>SUM(D9:E9)</f>
        <v>1530</v>
      </c>
      <c r="D9" s="48">
        <v>611</v>
      </c>
      <c r="E9" s="48">
        <v>919</v>
      </c>
      <c r="F9" s="46">
        <f>E9/C9*100</f>
        <v>60.065359477124183</v>
      </c>
    </row>
    <row r="10" spans="1:6" ht="36" customHeight="1" thickBot="1">
      <c r="A10" s="21" t="s">
        <v>29</v>
      </c>
      <c r="B10" s="23" t="s">
        <v>2</v>
      </c>
      <c r="C10" s="49">
        <f>SUM(D10:E10)</f>
        <v>627</v>
      </c>
      <c r="D10" s="50">
        <v>153</v>
      </c>
      <c r="E10" s="50">
        <v>474</v>
      </c>
      <c r="F10" s="46">
        <f>E10/C10*100</f>
        <v>75.598086124401902</v>
      </c>
    </row>
    <row r="11" spans="1:6" ht="22.5" customHeight="1">
      <c r="A11" s="97" t="s">
        <v>0</v>
      </c>
      <c r="B11" s="97"/>
      <c r="C11" s="97"/>
      <c r="D11" s="97"/>
      <c r="E11" s="97"/>
      <c r="F11" s="97"/>
    </row>
  </sheetData>
  <mergeCells count="9">
    <mergeCell ref="A11:F11"/>
    <mergeCell ref="A1:F1"/>
    <mergeCell ref="A2:F2"/>
    <mergeCell ref="E3:F3"/>
    <mergeCell ref="A4:A6"/>
    <mergeCell ref="B4:B6"/>
    <mergeCell ref="C4:C6"/>
    <mergeCell ref="D5:D6"/>
    <mergeCell ref="E5:E6"/>
  </mergeCells>
  <phoneticPr fontId="6" type="noConversion"/>
  <pageMargins left="0.7" right="0.7" top="0.75" bottom="0.75" header="0.3" footer="0.3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11"/>
  <sheetViews>
    <sheetView zoomScaleNormal="100" workbookViewId="0">
      <selection activeCell="D3" sqref="D3"/>
    </sheetView>
  </sheetViews>
  <sheetFormatPr defaultColWidth="9" defaultRowHeight="15.75"/>
  <cols>
    <col min="1" max="2" width="21.875" style="1" customWidth="1"/>
    <col min="3" max="6" width="11.375" style="1" customWidth="1"/>
    <col min="7" max="16384" width="9" style="1"/>
  </cols>
  <sheetData>
    <row r="1" spans="1:6" ht="39.75" customHeight="1">
      <c r="A1" s="98" t="s">
        <v>19</v>
      </c>
      <c r="B1" s="99"/>
      <c r="C1" s="99"/>
      <c r="D1" s="99"/>
      <c r="E1" s="99"/>
      <c r="F1" s="99"/>
    </row>
    <row r="2" spans="1:6" ht="30" customHeight="1">
      <c r="A2" s="116" t="s">
        <v>52</v>
      </c>
      <c r="B2" s="101"/>
      <c r="C2" s="101"/>
      <c r="D2" s="101"/>
      <c r="E2" s="101"/>
      <c r="F2" s="101"/>
    </row>
    <row r="3" spans="1:6" ht="30.75" customHeight="1" thickBot="1">
      <c r="C3" s="2"/>
      <c r="D3" s="2"/>
      <c r="E3" s="82" t="s">
        <v>11</v>
      </c>
      <c r="F3" s="82"/>
    </row>
    <row r="4" spans="1:6" ht="15.75" customHeight="1">
      <c r="A4" s="102"/>
      <c r="B4" s="105"/>
      <c r="C4" s="108" t="s">
        <v>22</v>
      </c>
      <c r="D4" s="3"/>
      <c r="E4" s="3"/>
      <c r="F4" s="3"/>
    </row>
    <row r="5" spans="1:6">
      <c r="A5" s="103"/>
      <c r="B5" s="106"/>
      <c r="C5" s="109"/>
      <c r="D5" s="110" t="s">
        <v>23</v>
      </c>
      <c r="E5" s="112" t="s">
        <v>24</v>
      </c>
      <c r="F5" s="4"/>
    </row>
    <row r="6" spans="1:6" ht="27">
      <c r="A6" s="104"/>
      <c r="B6" s="107"/>
      <c r="C6" s="109"/>
      <c r="D6" s="111"/>
      <c r="E6" s="113"/>
      <c r="F6" s="5" t="s">
        <v>25</v>
      </c>
    </row>
    <row r="7" spans="1:6" ht="36" customHeight="1">
      <c r="A7" s="7" t="s">
        <v>26</v>
      </c>
      <c r="B7" s="22" t="s">
        <v>3</v>
      </c>
      <c r="C7" s="45">
        <f>SUM(C8:C10)</f>
        <v>4839</v>
      </c>
      <c r="D7" s="45">
        <f>D8+D9+D10</f>
        <v>1811</v>
      </c>
      <c r="E7" s="45">
        <f>E8+E9+E10</f>
        <v>3028</v>
      </c>
      <c r="F7" s="46">
        <f>E7/C7*100</f>
        <v>62.574912171936347</v>
      </c>
    </row>
    <row r="8" spans="1:6" ht="36" customHeight="1">
      <c r="A8" s="20" t="s">
        <v>27</v>
      </c>
      <c r="B8" s="8" t="s">
        <v>4</v>
      </c>
      <c r="C8" s="47">
        <f>SUM(D8:E8)</f>
        <v>2713</v>
      </c>
      <c r="D8" s="48">
        <v>1085</v>
      </c>
      <c r="E8" s="48">
        <v>1628</v>
      </c>
      <c r="F8" s="46">
        <f>E8/C8*100</f>
        <v>60.007371913011433</v>
      </c>
    </row>
    <row r="9" spans="1:6" ht="36" customHeight="1">
      <c r="A9" s="21" t="s">
        <v>28</v>
      </c>
      <c r="B9" s="12" t="s">
        <v>1</v>
      </c>
      <c r="C9" s="47">
        <f>SUM(D9:E9)</f>
        <v>1521</v>
      </c>
      <c r="D9" s="48">
        <v>593</v>
      </c>
      <c r="E9" s="48">
        <v>928</v>
      </c>
      <c r="F9" s="46">
        <f>E9/C9*100</f>
        <v>61.012491781722552</v>
      </c>
    </row>
    <row r="10" spans="1:6" ht="36" customHeight="1" thickBot="1">
      <c r="A10" s="21" t="s">
        <v>29</v>
      </c>
      <c r="B10" s="23" t="s">
        <v>2</v>
      </c>
      <c r="C10" s="49">
        <f>SUM(D10:E10)</f>
        <v>605</v>
      </c>
      <c r="D10" s="50">
        <v>133</v>
      </c>
      <c r="E10" s="50">
        <v>472</v>
      </c>
      <c r="F10" s="46">
        <f>E10/C10*100</f>
        <v>78.016528925619838</v>
      </c>
    </row>
    <row r="11" spans="1:6" ht="22.5" customHeight="1">
      <c r="A11" s="97" t="s">
        <v>0</v>
      </c>
      <c r="B11" s="97"/>
      <c r="C11" s="97"/>
      <c r="D11" s="97"/>
      <c r="E11" s="97"/>
      <c r="F11" s="97"/>
    </row>
  </sheetData>
  <mergeCells count="9">
    <mergeCell ref="A11:F11"/>
    <mergeCell ref="A1:F1"/>
    <mergeCell ref="A2:F2"/>
    <mergeCell ref="E3:F3"/>
    <mergeCell ref="A4:A6"/>
    <mergeCell ref="B4:B6"/>
    <mergeCell ref="C4:C6"/>
    <mergeCell ref="D5:D6"/>
    <mergeCell ref="E5:E6"/>
  </mergeCells>
  <phoneticPr fontId="6" type="noConversion"/>
  <pageMargins left="0.7" right="0.7" top="0.75" bottom="0.75" header="0.3" footer="0.3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11"/>
  <sheetViews>
    <sheetView zoomScaleNormal="100" workbookViewId="0">
      <selection activeCell="C7" sqref="C7"/>
    </sheetView>
  </sheetViews>
  <sheetFormatPr defaultColWidth="9" defaultRowHeight="15.75"/>
  <cols>
    <col min="1" max="2" width="21.875" style="1" customWidth="1"/>
    <col min="3" max="6" width="11.375" style="1" customWidth="1"/>
    <col min="7" max="16384" width="9" style="1"/>
  </cols>
  <sheetData>
    <row r="1" spans="1:6" ht="39.75" customHeight="1">
      <c r="A1" s="98" t="s">
        <v>19</v>
      </c>
      <c r="B1" s="99"/>
      <c r="C1" s="99"/>
      <c r="D1" s="99"/>
      <c r="E1" s="99"/>
      <c r="F1" s="99"/>
    </row>
    <row r="2" spans="1:6" ht="30" customHeight="1">
      <c r="A2" s="116" t="s">
        <v>48</v>
      </c>
      <c r="B2" s="101"/>
      <c r="C2" s="101"/>
      <c r="D2" s="101"/>
      <c r="E2" s="101"/>
      <c r="F2" s="101"/>
    </row>
    <row r="3" spans="1:6" ht="30.75" customHeight="1" thickBot="1">
      <c r="C3" s="2"/>
      <c r="D3" s="2"/>
      <c r="E3" s="82" t="s">
        <v>11</v>
      </c>
      <c r="F3" s="82"/>
    </row>
    <row r="4" spans="1:6" ht="15.75" customHeight="1">
      <c r="A4" s="102"/>
      <c r="B4" s="105"/>
      <c r="C4" s="108" t="s">
        <v>22</v>
      </c>
      <c r="D4" s="3"/>
      <c r="E4" s="3"/>
      <c r="F4" s="3"/>
    </row>
    <row r="5" spans="1:6">
      <c r="A5" s="103"/>
      <c r="B5" s="106"/>
      <c r="C5" s="109"/>
      <c r="D5" s="110" t="s">
        <v>23</v>
      </c>
      <c r="E5" s="112" t="s">
        <v>24</v>
      </c>
      <c r="F5" s="4"/>
    </row>
    <row r="6" spans="1:6" ht="27">
      <c r="A6" s="104"/>
      <c r="B6" s="107"/>
      <c r="C6" s="109"/>
      <c r="D6" s="111"/>
      <c r="E6" s="113"/>
      <c r="F6" s="5" t="s">
        <v>25</v>
      </c>
    </row>
    <row r="7" spans="1:6" ht="36" customHeight="1">
      <c r="A7" s="7" t="s">
        <v>26</v>
      </c>
      <c r="B7" s="22" t="s">
        <v>3</v>
      </c>
      <c r="C7" s="6">
        <f>SUM(C8:C10)</f>
        <v>4568</v>
      </c>
      <c r="D7" s="6">
        <f>SUM(D8:D10)</f>
        <v>1797</v>
      </c>
      <c r="E7" s="6">
        <f>SUM(E8:E10)</f>
        <v>2771</v>
      </c>
      <c r="F7" s="18">
        <f>E7/C7*100</f>
        <v>60.661120840630481</v>
      </c>
    </row>
    <row r="8" spans="1:6" ht="36" customHeight="1">
      <c r="A8" s="20" t="s">
        <v>27</v>
      </c>
      <c r="B8" s="8" t="s">
        <v>4</v>
      </c>
      <c r="C8" s="9">
        <f>SUM(D8:E8)</f>
        <v>2513</v>
      </c>
      <c r="D8" s="13">
        <v>1106</v>
      </c>
      <c r="E8" s="13">
        <v>1407</v>
      </c>
      <c r="F8" s="18">
        <f>E8/C8*100</f>
        <v>55.98885793871866</v>
      </c>
    </row>
    <row r="9" spans="1:6" ht="36" customHeight="1">
      <c r="A9" s="21" t="s">
        <v>28</v>
      </c>
      <c r="B9" s="12" t="s">
        <v>1</v>
      </c>
      <c r="C9" s="9">
        <f>SUM(D9:E9)</f>
        <v>1459</v>
      </c>
      <c r="D9" s="13">
        <v>554</v>
      </c>
      <c r="E9" s="13">
        <v>905</v>
      </c>
      <c r="F9" s="18">
        <f>E9/C9*100</f>
        <v>62.028786840301578</v>
      </c>
    </row>
    <row r="10" spans="1:6" ht="36" customHeight="1" thickBot="1">
      <c r="A10" s="21" t="s">
        <v>29</v>
      </c>
      <c r="B10" s="23" t="s">
        <v>2</v>
      </c>
      <c r="C10" s="14">
        <f>SUM(D10:E10)</f>
        <v>596</v>
      </c>
      <c r="D10" s="15">
        <v>137</v>
      </c>
      <c r="E10" s="15">
        <v>459</v>
      </c>
      <c r="F10" s="18">
        <f>E10/C10*100</f>
        <v>77.013422818791938</v>
      </c>
    </row>
    <row r="11" spans="1:6" ht="22.5" customHeight="1">
      <c r="A11" s="97" t="s">
        <v>0</v>
      </c>
      <c r="B11" s="97"/>
      <c r="C11" s="97"/>
      <c r="D11" s="97"/>
      <c r="E11" s="97"/>
      <c r="F11" s="97"/>
    </row>
  </sheetData>
  <mergeCells count="9">
    <mergeCell ref="A11:F11"/>
    <mergeCell ref="A1:F1"/>
    <mergeCell ref="A2:F2"/>
    <mergeCell ref="E3:F3"/>
    <mergeCell ref="A4:A6"/>
    <mergeCell ref="B4:B6"/>
    <mergeCell ref="C4:C6"/>
    <mergeCell ref="D5:D6"/>
    <mergeCell ref="E5:E6"/>
  </mergeCells>
  <phoneticPr fontId="6" type="noConversion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各年度依時間序列</vt:lpstr>
      <vt:lpstr>112年</vt:lpstr>
      <vt:lpstr>111年</vt:lpstr>
      <vt:lpstr>110年</vt:lpstr>
      <vt:lpstr>109年</vt:lpstr>
      <vt:lpstr>108年</vt:lpstr>
      <vt:lpstr>107年</vt:lpstr>
      <vt:lpstr>106年</vt:lpstr>
      <vt:lpstr>105年</vt:lpstr>
      <vt:lpstr>104年</vt:lpstr>
      <vt:lpstr>103年</vt:lpstr>
      <vt:lpstr>102年</vt:lpstr>
      <vt:lpstr>101年</vt:lpstr>
      <vt:lpstr>100年</vt:lpstr>
    </vt:vector>
  </TitlesOfParts>
  <Company>BOFT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BOFT</dc:creator>
  <cp:lastModifiedBy>溫欣慧</cp:lastModifiedBy>
  <cp:lastPrinted>2018-05-29T07:38:13Z</cp:lastPrinted>
  <dcterms:created xsi:type="dcterms:W3CDTF">2012-07-30T02:37:24Z</dcterms:created>
  <dcterms:modified xsi:type="dcterms:W3CDTF">2024-03-12T02:19:35Z</dcterms:modified>
</cp:coreProperties>
</file>