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\\energypolicy\能源政策公用槽\113年政策計畫\2.各工作項目區\04.推動能源署性別主流化相關事宜\4_交辦事項\1130530-112年度性別統計資料及性別分析報告\3_112年性別統計資料及性別分析報告\16_節能技術服務專線諮詢人員性別統計資料(確認中：數據與報告皆須修改)\"/>
    </mc:Choice>
  </mc:AlternateContent>
  <xr:revisionPtr revIDLastSave="0" documentId="13_ncr:1_{B2825D50-CD13-4D59-B9DF-479570EF23FF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各年度時間序列" sheetId="9" r:id="rId1"/>
    <sheet name="112年度" sheetId="34" r:id="rId2"/>
    <sheet name="111年度" sheetId="31" r:id="rId3"/>
    <sheet name="110年度" sheetId="28" r:id="rId4"/>
    <sheet name="109年度" sheetId="23" r:id="rId5"/>
    <sheet name="108年度" sheetId="22" r:id="rId6"/>
    <sheet name="107年度" sheetId="18" r:id="rId7"/>
    <sheet name="106年度" sheetId="14" r:id="rId8"/>
    <sheet name="105年度" sheetId="10" r:id="rId9"/>
    <sheet name="104年度" sheetId="6" r:id="rId10"/>
    <sheet name="103年度" sheetId="7" r:id="rId11"/>
    <sheet name="112年度每月諮詢男女次數圖) " sheetId="35" r:id="rId12"/>
    <sheet name="111年度每月諮詢男女次數圖)" sheetId="32" r:id="rId13"/>
    <sheet name="112年度各縣市諮詢男女次數圖" sheetId="36" r:id="rId14"/>
    <sheet name="111年度各縣市諮詢男女次數圖 " sheetId="33" r:id="rId15"/>
    <sheet name="110年度每月諮詢男女次數圖" sheetId="30" r:id="rId16"/>
    <sheet name="110年度各縣市諮詢男女次數圖" sheetId="29" r:id="rId17"/>
    <sheet name="109年度每月諮詢男女次數圖" sheetId="27" r:id="rId18"/>
    <sheet name="109年度各縣市諮詢男女次數圖" sheetId="26" r:id="rId19"/>
    <sheet name="108年度每月諮詢男女次數圖" sheetId="25" r:id="rId20"/>
    <sheet name="108年度各縣市諮詢男女次數圖" sheetId="24" r:id="rId21"/>
    <sheet name="107年度每月諮詢男女次數圖" sheetId="16" r:id="rId22"/>
    <sheet name="107年度各縣市諮詢男女次數圖" sheetId="21" r:id="rId23"/>
    <sheet name="106年度每月諮詢男女次數圖" sheetId="20" r:id="rId24"/>
    <sheet name="106年度各縣市諮詢男女次數圖" sheetId="17" r:id="rId25"/>
    <sheet name="105年度每月諮詢男女次數圖" sheetId="11" r:id="rId26"/>
    <sheet name="105年度各縣市諮詢男女次數圖" sheetId="13" r:id="rId2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9" l="1"/>
  <c r="F37" i="9"/>
  <c r="C5" i="9"/>
  <c r="D5" i="9"/>
  <c r="E5" i="9"/>
  <c r="F6" i="9"/>
  <c r="G6" i="9"/>
  <c r="F8" i="9"/>
  <c r="F7" i="9"/>
  <c r="F39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B9" i="34"/>
  <c r="B10" i="34"/>
  <c r="B11" i="34"/>
  <c r="B12" i="34"/>
  <c r="B13" i="34"/>
  <c r="B14" i="34"/>
  <c r="B15" i="34"/>
  <c r="B16" i="34"/>
  <c r="B17" i="34"/>
  <c r="B18" i="34"/>
  <c r="B19" i="34"/>
  <c r="B8" i="34"/>
  <c r="E19" i="9" l="1"/>
  <c r="E20" i="9"/>
  <c r="E21" i="9"/>
  <c r="E22" i="9"/>
  <c r="E23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9" i="9"/>
  <c r="E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9" i="9"/>
  <c r="D18" i="9"/>
  <c r="C27" i="9"/>
  <c r="C31" i="9"/>
  <c r="C33" i="9"/>
  <c r="C39" i="9"/>
  <c r="B42" i="34"/>
  <c r="E42" i="34" s="1"/>
  <c r="B41" i="34"/>
  <c r="E41" i="34" s="1"/>
  <c r="B40" i="34"/>
  <c r="C37" i="9" s="1"/>
  <c r="B39" i="34"/>
  <c r="E39" i="34" s="1"/>
  <c r="B38" i="34"/>
  <c r="E38" i="34" s="1"/>
  <c r="B37" i="34"/>
  <c r="E37" i="34" s="1"/>
  <c r="B36" i="34"/>
  <c r="E36" i="34" s="1"/>
  <c r="B35" i="34"/>
  <c r="E35" i="34" s="1"/>
  <c r="B34" i="34"/>
  <c r="E34" i="34" s="1"/>
  <c r="B33" i="34"/>
  <c r="E33" i="34" s="1"/>
  <c r="B32" i="34"/>
  <c r="E32" i="34" s="1"/>
  <c r="B31" i="34"/>
  <c r="E31" i="34" s="1"/>
  <c r="B30" i="34"/>
  <c r="E30" i="34" s="1"/>
  <c r="B29" i="34"/>
  <c r="E29" i="34" s="1"/>
  <c r="B28" i="34"/>
  <c r="E28" i="34" s="1"/>
  <c r="B27" i="34"/>
  <c r="E27" i="34" s="1"/>
  <c r="B26" i="34"/>
  <c r="E26" i="34" s="1"/>
  <c r="B25" i="34"/>
  <c r="E25" i="34" s="1"/>
  <c r="B24" i="34"/>
  <c r="E24" i="34" s="1"/>
  <c r="B23" i="34"/>
  <c r="E23" i="34" s="1"/>
  <c r="B22" i="34"/>
  <c r="E22" i="34" s="1"/>
  <c r="B21" i="34"/>
  <c r="E21" i="34" s="1"/>
  <c r="E19" i="34"/>
  <c r="E18" i="34"/>
  <c r="E17" i="34"/>
  <c r="E16" i="34"/>
  <c r="E15" i="34"/>
  <c r="E14" i="34"/>
  <c r="E13" i="34"/>
  <c r="E12" i="34"/>
  <c r="E11" i="34"/>
  <c r="E10" i="34"/>
  <c r="E9" i="34"/>
  <c r="E8" i="34"/>
  <c r="D6" i="34"/>
  <c r="C6" i="34"/>
  <c r="G7" i="9"/>
  <c r="G8" i="9"/>
  <c r="H5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7" i="9"/>
  <c r="I38" i="9"/>
  <c r="I39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7" i="9"/>
  <c r="H38" i="9"/>
  <c r="H39" i="9"/>
  <c r="E40" i="34" l="1"/>
  <c r="C36" i="9"/>
  <c r="C35" i="9"/>
  <c r="C34" i="9"/>
  <c r="C32" i="9"/>
  <c r="C30" i="9"/>
  <c r="C29" i="9"/>
  <c r="C28" i="9"/>
  <c r="C26" i="9"/>
  <c r="C25" i="9"/>
  <c r="C24" i="9"/>
  <c r="C23" i="9"/>
  <c r="C22" i="9"/>
  <c r="C21" i="9"/>
  <c r="C20" i="9"/>
  <c r="C19" i="9"/>
  <c r="C18" i="9"/>
  <c r="F5" i="9"/>
  <c r="B6" i="34"/>
  <c r="E6" i="34" s="1"/>
  <c r="I6" i="9"/>
  <c r="I7" i="9"/>
  <c r="J7" i="9" s="1"/>
  <c r="I8" i="9"/>
  <c r="J8" i="9" s="1"/>
  <c r="I9" i="9"/>
  <c r="I10" i="9"/>
  <c r="I11" i="9"/>
  <c r="I12" i="9"/>
  <c r="I13" i="9"/>
  <c r="I14" i="9"/>
  <c r="I15" i="9"/>
  <c r="I16" i="9"/>
  <c r="I17" i="9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19" i="31"/>
  <c r="E19" i="31" s="1"/>
  <c r="B18" i="31"/>
  <c r="E18" i="31" s="1"/>
  <c r="B17" i="31"/>
  <c r="E17" i="31" s="1"/>
  <c r="B16" i="31"/>
  <c r="E16" i="31" s="1"/>
  <c r="B15" i="31"/>
  <c r="E15" i="31" s="1"/>
  <c r="B14" i="31"/>
  <c r="E14" i="31" s="1"/>
  <c r="B13" i="31"/>
  <c r="E13" i="31" s="1"/>
  <c r="B12" i="31"/>
  <c r="E12" i="31" s="1"/>
  <c r="B11" i="31"/>
  <c r="E11" i="31" s="1"/>
  <c r="B10" i="31"/>
  <c r="E10" i="31" s="1"/>
  <c r="B9" i="31"/>
  <c r="E9" i="31" s="1"/>
  <c r="B8" i="31"/>
  <c r="E8" i="31" s="1"/>
  <c r="D6" i="31"/>
  <c r="C6" i="31"/>
  <c r="I5" i="9" l="1"/>
  <c r="J6" i="9"/>
  <c r="E24" i="31"/>
  <c r="G21" i="9"/>
  <c r="E28" i="31"/>
  <c r="G25" i="9"/>
  <c r="J25" i="9" s="1"/>
  <c r="E36" i="31"/>
  <c r="G33" i="9"/>
  <c r="J33" i="9" s="1"/>
  <c r="E21" i="31"/>
  <c r="G18" i="9"/>
  <c r="J18" i="9" s="1"/>
  <c r="E33" i="31"/>
  <c r="G30" i="9"/>
  <c r="E41" i="31"/>
  <c r="G38" i="9"/>
  <c r="J38" i="9" s="1"/>
  <c r="E22" i="31"/>
  <c r="G19" i="9"/>
  <c r="E26" i="31"/>
  <c r="G23" i="9"/>
  <c r="J23" i="9" s="1"/>
  <c r="E30" i="31"/>
  <c r="G27" i="9"/>
  <c r="E34" i="31"/>
  <c r="G31" i="9"/>
  <c r="J31" i="9" s="1"/>
  <c r="E38" i="31"/>
  <c r="G35" i="9"/>
  <c r="J35" i="9" s="1"/>
  <c r="E42" i="31"/>
  <c r="G39" i="9"/>
  <c r="J39" i="9" s="1"/>
  <c r="E32" i="31"/>
  <c r="G29" i="9"/>
  <c r="J29" i="9" s="1"/>
  <c r="E40" i="31"/>
  <c r="G37" i="9"/>
  <c r="J37" i="9" s="1"/>
  <c r="E25" i="31"/>
  <c r="G22" i="9"/>
  <c r="J22" i="9" s="1"/>
  <c r="E29" i="31"/>
  <c r="G26" i="9"/>
  <c r="J26" i="9" s="1"/>
  <c r="E37" i="31"/>
  <c r="G34" i="9"/>
  <c r="J34" i="9" s="1"/>
  <c r="E23" i="31"/>
  <c r="G20" i="9"/>
  <c r="J20" i="9" s="1"/>
  <c r="E27" i="31"/>
  <c r="G24" i="9"/>
  <c r="J24" i="9" s="1"/>
  <c r="E31" i="31"/>
  <c r="G28" i="9"/>
  <c r="J28" i="9" s="1"/>
  <c r="E35" i="31"/>
  <c r="G32" i="9"/>
  <c r="J32" i="9" s="1"/>
  <c r="E39" i="31"/>
  <c r="G36" i="9"/>
  <c r="J36" i="9" s="1"/>
  <c r="B6" i="31"/>
  <c r="E6" i="31" s="1"/>
  <c r="G17" i="9"/>
  <c r="J17" i="9" s="1"/>
  <c r="G13" i="9"/>
  <c r="J13" i="9" s="1"/>
  <c r="J27" i="9"/>
  <c r="J21" i="9"/>
  <c r="J19" i="9"/>
  <c r="J30" i="9"/>
  <c r="G16" i="9"/>
  <c r="J16" i="9" s="1"/>
  <c r="G15" i="9"/>
  <c r="J15" i="9" s="1"/>
  <c r="G12" i="9"/>
  <c r="J12" i="9" s="1"/>
  <c r="G14" i="9"/>
  <c r="J14" i="9" s="1"/>
  <c r="G11" i="9"/>
  <c r="J11" i="9" s="1"/>
  <c r="G10" i="9"/>
  <c r="J10" i="9" s="1"/>
  <c r="G9" i="9"/>
  <c r="J9" i="9" s="1"/>
  <c r="K7" i="9"/>
  <c r="E28" i="28"/>
  <c r="B21" i="28"/>
  <c r="K18" i="9" s="1"/>
  <c r="B22" i="28"/>
  <c r="E22" i="28" s="1"/>
  <c r="B23" i="28"/>
  <c r="E23" i="28" s="1"/>
  <c r="B24" i="28"/>
  <c r="K21" i="9" s="1"/>
  <c r="B25" i="28"/>
  <c r="E25" i="28" s="1"/>
  <c r="B26" i="28"/>
  <c r="K23" i="9" s="1"/>
  <c r="B27" i="28"/>
  <c r="E27" i="28" s="1"/>
  <c r="B28" i="28"/>
  <c r="B29" i="28"/>
  <c r="E29" i="28" s="1"/>
  <c r="B30" i="28"/>
  <c r="K27" i="9" s="1"/>
  <c r="B31" i="28"/>
  <c r="K28" i="9" s="1"/>
  <c r="B32" i="28"/>
  <c r="E32" i="28" s="1"/>
  <c r="B33" i="28"/>
  <c r="K30" i="9" s="1"/>
  <c r="B34" i="28"/>
  <c r="E34" i="28" s="1"/>
  <c r="B35" i="28"/>
  <c r="E35" i="28" s="1"/>
  <c r="B36" i="28"/>
  <c r="E36" i="28" s="1"/>
  <c r="B37" i="28"/>
  <c r="K34" i="9" s="1"/>
  <c r="B38" i="28"/>
  <c r="E38" i="28" s="1"/>
  <c r="B39" i="28"/>
  <c r="K36" i="9" s="1"/>
  <c r="B40" i="28"/>
  <c r="E40" i="28" s="1"/>
  <c r="B41" i="28"/>
  <c r="E41" i="28" s="1"/>
  <c r="B42" i="28"/>
  <c r="K39" i="9" s="1"/>
  <c r="B19" i="28"/>
  <c r="E19" i="28" s="1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6" i="9"/>
  <c r="M7" i="9"/>
  <c r="M8" i="9"/>
  <c r="M9" i="9"/>
  <c r="M10" i="9"/>
  <c r="M11" i="9"/>
  <c r="M12" i="9"/>
  <c r="M13" i="9"/>
  <c r="M14" i="9"/>
  <c r="M15" i="9"/>
  <c r="M16" i="9"/>
  <c r="M17" i="9"/>
  <c r="L6" i="9"/>
  <c r="L7" i="9"/>
  <c r="L8" i="9"/>
  <c r="L9" i="9"/>
  <c r="L10" i="9"/>
  <c r="L11" i="9"/>
  <c r="L12" i="9"/>
  <c r="L13" i="9"/>
  <c r="L14" i="9"/>
  <c r="L15" i="9"/>
  <c r="L16" i="9"/>
  <c r="L17" i="9"/>
  <c r="E31" i="28"/>
  <c r="B18" i="28"/>
  <c r="E18" i="28" s="1"/>
  <c r="B17" i="28"/>
  <c r="K15" i="9" s="1"/>
  <c r="B16" i="28"/>
  <c r="E16" i="28" s="1"/>
  <c r="B15" i="28"/>
  <c r="E15" i="28" s="1"/>
  <c r="B14" i="28"/>
  <c r="E14" i="28" s="1"/>
  <c r="B13" i="28"/>
  <c r="E13" i="28" s="1"/>
  <c r="B12" i="28"/>
  <c r="E12" i="28" s="1"/>
  <c r="B11" i="28"/>
  <c r="K9" i="9" s="1"/>
  <c r="B10" i="28"/>
  <c r="E10" i="28" s="1"/>
  <c r="B9" i="28"/>
  <c r="E9" i="28" s="1"/>
  <c r="B8" i="28"/>
  <c r="E8" i="28" s="1"/>
  <c r="D6" i="28"/>
  <c r="C6" i="28"/>
  <c r="G5" i="9" l="1"/>
  <c r="K6" i="9"/>
  <c r="J5" i="9"/>
  <c r="M5" i="9"/>
  <c r="L5" i="9"/>
  <c r="N36" i="9"/>
  <c r="E17" i="28"/>
  <c r="E24" i="28"/>
  <c r="E21" i="28"/>
  <c r="K33" i="9"/>
  <c r="N33" i="9" s="1"/>
  <c r="E26" i="28"/>
  <c r="E11" i="28"/>
  <c r="E42" i="28"/>
  <c r="K37" i="9"/>
  <c r="N37" i="9" s="1"/>
  <c r="N23" i="9"/>
  <c r="N30" i="9"/>
  <c r="N18" i="9"/>
  <c r="K24" i="9"/>
  <c r="N24" i="9" s="1"/>
  <c r="K25" i="9"/>
  <c r="N25" i="9" s="1"/>
  <c r="B6" i="28"/>
  <c r="E6" i="28" s="1"/>
  <c r="K13" i="9"/>
  <c r="N13" i="9" s="1"/>
  <c r="E37" i="28"/>
  <c r="N39" i="9"/>
  <c r="N21" i="9"/>
  <c r="N27" i="9"/>
  <c r="E33" i="28"/>
  <c r="K35" i="9"/>
  <c r="N35" i="9" s="1"/>
  <c r="K29" i="9"/>
  <c r="N29" i="9" s="1"/>
  <c r="E30" i="28"/>
  <c r="E39" i="28"/>
  <c r="K38" i="9"/>
  <c r="N38" i="9" s="1"/>
  <c r="K32" i="9"/>
  <c r="N32" i="9" s="1"/>
  <c r="K26" i="9"/>
  <c r="N26" i="9" s="1"/>
  <c r="K31" i="9"/>
  <c r="N31" i="9" s="1"/>
  <c r="K19" i="9"/>
  <c r="N19" i="9" s="1"/>
  <c r="K22" i="9"/>
  <c r="N22" i="9" s="1"/>
  <c r="K20" i="9"/>
  <c r="N20" i="9" s="1"/>
  <c r="N15" i="9"/>
  <c r="K14" i="9"/>
  <c r="N14" i="9" s="1"/>
  <c r="K8" i="9"/>
  <c r="N8" i="9" s="1"/>
  <c r="N9" i="9"/>
  <c r="K12" i="9"/>
  <c r="N12" i="9" s="1"/>
  <c r="N7" i="9"/>
  <c r="K17" i="9"/>
  <c r="N17" i="9" s="1"/>
  <c r="K11" i="9"/>
  <c r="N11" i="9" s="1"/>
  <c r="K16" i="9"/>
  <c r="N16" i="9" s="1"/>
  <c r="K10" i="9"/>
  <c r="N10" i="9" s="1"/>
  <c r="N34" i="9"/>
  <c r="N28" i="9"/>
  <c r="AA5" i="9"/>
  <c r="AB5" i="9"/>
  <c r="AC5" i="9"/>
  <c r="AE5" i="9"/>
  <c r="AH5" i="9" s="1"/>
  <c r="AI5" i="9"/>
  <c r="AL5" i="9" s="1"/>
  <c r="AM5" i="9"/>
  <c r="AP5" i="9" s="1"/>
  <c r="P6" i="9"/>
  <c r="Q6" i="9"/>
  <c r="T6" i="9"/>
  <c r="U6" i="9"/>
  <c r="X6" i="9"/>
  <c r="Y6" i="9"/>
  <c r="AD6" i="9"/>
  <c r="AE6" i="9"/>
  <c r="AH6" i="9" s="1"/>
  <c r="AI6" i="9"/>
  <c r="AL6" i="9" s="1"/>
  <c r="AM6" i="9"/>
  <c r="AP6" i="9" s="1"/>
  <c r="P7" i="9"/>
  <c r="Q7" i="9"/>
  <c r="T7" i="9"/>
  <c r="U7" i="9"/>
  <c r="X7" i="9"/>
  <c r="Y7" i="9"/>
  <c r="AD7" i="9"/>
  <c r="AE7" i="9"/>
  <c r="AH7" i="9" s="1"/>
  <c r="AI7" i="9"/>
  <c r="AL7" i="9" s="1"/>
  <c r="AM7" i="9"/>
  <c r="AP7" i="9" s="1"/>
  <c r="P8" i="9"/>
  <c r="Q8" i="9"/>
  <c r="T8" i="9"/>
  <c r="U8" i="9"/>
  <c r="X8" i="9"/>
  <c r="Y8" i="9"/>
  <c r="AD8" i="9"/>
  <c r="AE8" i="9"/>
  <c r="AH8" i="9" s="1"/>
  <c r="AI8" i="9"/>
  <c r="AL8" i="9" s="1"/>
  <c r="AM8" i="9"/>
  <c r="AP8" i="9" s="1"/>
  <c r="P9" i="9"/>
  <c r="Q9" i="9"/>
  <c r="T9" i="9"/>
  <c r="U9" i="9"/>
  <c r="X9" i="9"/>
  <c r="Y9" i="9"/>
  <c r="AD9" i="9"/>
  <c r="AE9" i="9"/>
  <c r="AH9" i="9" s="1"/>
  <c r="AI9" i="9"/>
  <c r="AL9" i="9" s="1"/>
  <c r="AM9" i="9"/>
  <c r="AP9" i="9" s="1"/>
  <c r="P10" i="9"/>
  <c r="Q10" i="9"/>
  <c r="T10" i="9"/>
  <c r="U10" i="9"/>
  <c r="X10" i="9"/>
  <c r="Y10" i="9"/>
  <c r="AD10" i="9"/>
  <c r="AE10" i="9"/>
  <c r="AH10" i="9" s="1"/>
  <c r="AI10" i="9"/>
  <c r="AL10" i="9" s="1"/>
  <c r="AM10" i="9"/>
  <c r="AP10" i="9" s="1"/>
  <c r="P11" i="9"/>
  <c r="Q11" i="9"/>
  <c r="T11" i="9"/>
  <c r="U11" i="9"/>
  <c r="X11" i="9"/>
  <c r="Y11" i="9"/>
  <c r="AD11" i="9"/>
  <c r="AE11" i="9"/>
  <c r="AH11" i="9" s="1"/>
  <c r="AI11" i="9"/>
  <c r="AL11" i="9" s="1"/>
  <c r="AM11" i="9"/>
  <c r="AP11" i="9" s="1"/>
  <c r="P12" i="9"/>
  <c r="Q12" i="9"/>
  <c r="T12" i="9"/>
  <c r="U12" i="9"/>
  <c r="X12" i="9"/>
  <c r="Y12" i="9"/>
  <c r="AD12" i="9"/>
  <c r="AE12" i="9"/>
  <c r="AH12" i="9" s="1"/>
  <c r="AI12" i="9"/>
  <c r="AL12" i="9" s="1"/>
  <c r="AM12" i="9"/>
  <c r="AP12" i="9" s="1"/>
  <c r="P13" i="9"/>
  <c r="Q13" i="9"/>
  <c r="T13" i="9"/>
  <c r="U13" i="9"/>
  <c r="X13" i="9"/>
  <c r="Y13" i="9"/>
  <c r="AD13" i="9"/>
  <c r="AE13" i="9"/>
  <c r="AH13" i="9" s="1"/>
  <c r="AI13" i="9"/>
  <c r="AL13" i="9" s="1"/>
  <c r="AM13" i="9"/>
  <c r="AP13" i="9" s="1"/>
  <c r="P14" i="9"/>
  <c r="Q14" i="9"/>
  <c r="T14" i="9"/>
  <c r="U14" i="9"/>
  <c r="X14" i="9"/>
  <c r="Y14" i="9"/>
  <c r="AD14" i="9"/>
  <c r="AE14" i="9"/>
  <c r="AH14" i="9" s="1"/>
  <c r="AI14" i="9"/>
  <c r="AL14" i="9" s="1"/>
  <c r="AM14" i="9"/>
  <c r="AP14" i="9" s="1"/>
  <c r="P15" i="9"/>
  <c r="Q15" i="9"/>
  <c r="T15" i="9"/>
  <c r="U15" i="9"/>
  <c r="X15" i="9"/>
  <c r="Y15" i="9"/>
  <c r="AD15" i="9"/>
  <c r="AE15" i="9"/>
  <c r="AH15" i="9" s="1"/>
  <c r="AI15" i="9"/>
  <c r="AL15" i="9" s="1"/>
  <c r="AM15" i="9"/>
  <c r="AP15" i="9" s="1"/>
  <c r="P16" i="9"/>
  <c r="Q16" i="9"/>
  <c r="T16" i="9"/>
  <c r="U16" i="9"/>
  <c r="X16" i="9"/>
  <c r="Y16" i="9"/>
  <c r="AD16" i="9"/>
  <c r="AE16" i="9"/>
  <c r="AH16" i="9" s="1"/>
  <c r="AI16" i="9"/>
  <c r="AL16" i="9" s="1"/>
  <c r="AM16" i="9"/>
  <c r="AP16" i="9" s="1"/>
  <c r="P17" i="9"/>
  <c r="Q17" i="9"/>
  <c r="T17" i="9"/>
  <c r="U17" i="9"/>
  <c r="X17" i="9"/>
  <c r="Y17" i="9"/>
  <c r="AD17" i="9"/>
  <c r="AE17" i="9"/>
  <c r="AH17" i="9" s="1"/>
  <c r="AI17" i="9"/>
  <c r="AL17" i="9" s="1"/>
  <c r="AM17" i="9"/>
  <c r="AP17" i="9" s="1"/>
  <c r="P18" i="9"/>
  <c r="Q18" i="9"/>
  <c r="T18" i="9"/>
  <c r="U18" i="9"/>
  <c r="X18" i="9"/>
  <c r="Y18" i="9"/>
  <c r="AD18" i="9"/>
  <c r="AE18" i="9"/>
  <c r="AH18" i="9" s="1"/>
  <c r="AI18" i="9"/>
  <c r="AL18" i="9" s="1"/>
  <c r="AM18" i="9"/>
  <c r="AP18" i="9" s="1"/>
  <c r="P19" i="9"/>
  <c r="Q19" i="9"/>
  <c r="T19" i="9"/>
  <c r="U19" i="9"/>
  <c r="X19" i="9"/>
  <c r="Y19" i="9"/>
  <c r="AD19" i="9"/>
  <c r="AE19" i="9"/>
  <c r="AH19" i="9" s="1"/>
  <c r="AI19" i="9"/>
  <c r="AL19" i="9" s="1"/>
  <c r="AM19" i="9"/>
  <c r="AP19" i="9" s="1"/>
  <c r="P20" i="9"/>
  <c r="Q20" i="9"/>
  <c r="T20" i="9"/>
  <c r="U20" i="9"/>
  <c r="X20" i="9"/>
  <c r="Y20" i="9"/>
  <c r="AD20" i="9"/>
  <c r="AE20" i="9"/>
  <c r="AH20" i="9" s="1"/>
  <c r="AI20" i="9"/>
  <c r="AL20" i="9" s="1"/>
  <c r="AM20" i="9"/>
  <c r="AP20" i="9" s="1"/>
  <c r="P21" i="9"/>
  <c r="Q21" i="9"/>
  <c r="T21" i="9"/>
  <c r="U21" i="9"/>
  <c r="X21" i="9"/>
  <c r="Y21" i="9"/>
  <c r="AD21" i="9"/>
  <c r="AE21" i="9"/>
  <c r="AH21" i="9" s="1"/>
  <c r="AI21" i="9"/>
  <c r="AL21" i="9" s="1"/>
  <c r="AM21" i="9"/>
  <c r="AP21" i="9" s="1"/>
  <c r="P22" i="9"/>
  <c r="Q22" i="9"/>
  <c r="T22" i="9"/>
  <c r="U22" i="9"/>
  <c r="X22" i="9"/>
  <c r="Y22" i="9"/>
  <c r="AD22" i="9"/>
  <c r="AE22" i="9"/>
  <c r="AH22" i="9" s="1"/>
  <c r="AI22" i="9"/>
  <c r="AL22" i="9" s="1"/>
  <c r="AM22" i="9"/>
  <c r="AP22" i="9" s="1"/>
  <c r="P23" i="9"/>
  <c r="Q23" i="9"/>
  <c r="T23" i="9"/>
  <c r="U23" i="9"/>
  <c r="X23" i="9"/>
  <c r="Y23" i="9"/>
  <c r="AD23" i="9"/>
  <c r="AE23" i="9"/>
  <c r="AH23" i="9" s="1"/>
  <c r="AI23" i="9"/>
  <c r="AL23" i="9" s="1"/>
  <c r="AM23" i="9"/>
  <c r="AP23" i="9" s="1"/>
  <c r="P24" i="9"/>
  <c r="Q24" i="9"/>
  <c r="T24" i="9"/>
  <c r="U24" i="9"/>
  <c r="X24" i="9"/>
  <c r="Y24" i="9"/>
  <c r="AD24" i="9"/>
  <c r="AE24" i="9"/>
  <c r="AH24" i="9" s="1"/>
  <c r="AI24" i="9"/>
  <c r="AL24" i="9" s="1"/>
  <c r="AM24" i="9"/>
  <c r="AP24" i="9" s="1"/>
  <c r="P25" i="9"/>
  <c r="Q25" i="9"/>
  <c r="T25" i="9"/>
  <c r="U25" i="9"/>
  <c r="X25" i="9"/>
  <c r="Y25" i="9"/>
  <c r="AD25" i="9"/>
  <c r="AE25" i="9"/>
  <c r="AH25" i="9" s="1"/>
  <c r="AI25" i="9"/>
  <c r="AL25" i="9" s="1"/>
  <c r="AM25" i="9"/>
  <c r="AP25" i="9" s="1"/>
  <c r="P26" i="9"/>
  <c r="Q26" i="9"/>
  <c r="T26" i="9"/>
  <c r="U26" i="9"/>
  <c r="X26" i="9"/>
  <c r="Y26" i="9"/>
  <c r="AD26" i="9"/>
  <c r="AE26" i="9"/>
  <c r="AH26" i="9" s="1"/>
  <c r="AI26" i="9"/>
  <c r="AL26" i="9" s="1"/>
  <c r="AM26" i="9"/>
  <c r="AP26" i="9" s="1"/>
  <c r="P27" i="9"/>
  <c r="Q27" i="9"/>
  <c r="T27" i="9"/>
  <c r="U27" i="9"/>
  <c r="X27" i="9"/>
  <c r="Y27" i="9"/>
  <c r="AD27" i="9"/>
  <c r="AE27" i="9"/>
  <c r="AH27" i="9" s="1"/>
  <c r="AI27" i="9"/>
  <c r="AL27" i="9" s="1"/>
  <c r="AM27" i="9"/>
  <c r="AP27" i="9" s="1"/>
  <c r="P28" i="9"/>
  <c r="Q28" i="9"/>
  <c r="T28" i="9"/>
  <c r="U28" i="9"/>
  <c r="X28" i="9"/>
  <c r="Y28" i="9"/>
  <c r="AD28" i="9"/>
  <c r="AE28" i="9"/>
  <c r="AH28" i="9" s="1"/>
  <c r="AI28" i="9"/>
  <c r="AL28" i="9" s="1"/>
  <c r="AM28" i="9"/>
  <c r="AP28" i="9" s="1"/>
  <c r="P29" i="9"/>
  <c r="Q29" i="9"/>
  <c r="T29" i="9"/>
  <c r="U29" i="9"/>
  <c r="X29" i="9"/>
  <c r="Y29" i="9"/>
  <c r="AD29" i="9"/>
  <c r="AE29" i="9"/>
  <c r="AH29" i="9" s="1"/>
  <c r="AI29" i="9"/>
  <c r="AL29" i="9" s="1"/>
  <c r="AM29" i="9"/>
  <c r="AP29" i="9" s="1"/>
  <c r="P30" i="9"/>
  <c r="Q30" i="9"/>
  <c r="T30" i="9"/>
  <c r="U30" i="9"/>
  <c r="X30" i="9"/>
  <c r="Y30" i="9"/>
  <c r="AD30" i="9"/>
  <c r="AE30" i="9"/>
  <c r="AH30" i="9" s="1"/>
  <c r="AI30" i="9"/>
  <c r="AL30" i="9" s="1"/>
  <c r="AM30" i="9"/>
  <c r="AP30" i="9" s="1"/>
  <c r="P31" i="9"/>
  <c r="Q31" i="9"/>
  <c r="T31" i="9"/>
  <c r="U31" i="9"/>
  <c r="X31" i="9"/>
  <c r="Y31" i="9"/>
  <c r="AD31" i="9"/>
  <c r="AE31" i="9"/>
  <c r="AH31" i="9" s="1"/>
  <c r="AI31" i="9"/>
  <c r="AL31" i="9" s="1"/>
  <c r="AM31" i="9"/>
  <c r="AP31" i="9" s="1"/>
  <c r="P32" i="9"/>
  <c r="Q32" i="9"/>
  <c r="T32" i="9"/>
  <c r="U32" i="9"/>
  <c r="X32" i="9"/>
  <c r="Y32" i="9"/>
  <c r="AD32" i="9"/>
  <c r="AE32" i="9"/>
  <c r="AH32" i="9" s="1"/>
  <c r="AI32" i="9"/>
  <c r="AL32" i="9" s="1"/>
  <c r="AM32" i="9"/>
  <c r="AP32" i="9" s="1"/>
  <c r="P33" i="9"/>
  <c r="Q33" i="9"/>
  <c r="T33" i="9"/>
  <c r="U33" i="9"/>
  <c r="X33" i="9"/>
  <c r="Y33" i="9"/>
  <c r="AD33" i="9"/>
  <c r="AE33" i="9"/>
  <c r="AH33" i="9" s="1"/>
  <c r="AI33" i="9"/>
  <c r="AL33" i="9" s="1"/>
  <c r="AM33" i="9"/>
  <c r="AP33" i="9" s="1"/>
  <c r="P34" i="9"/>
  <c r="Q34" i="9"/>
  <c r="T34" i="9"/>
  <c r="U34" i="9"/>
  <c r="X34" i="9"/>
  <c r="Y34" i="9"/>
  <c r="AD34" i="9"/>
  <c r="AE34" i="9"/>
  <c r="AH34" i="9" s="1"/>
  <c r="AI34" i="9"/>
  <c r="AL34" i="9" s="1"/>
  <c r="AM34" i="9"/>
  <c r="AP34" i="9" s="1"/>
  <c r="P35" i="9"/>
  <c r="Q35" i="9"/>
  <c r="T35" i="9"/>
  <c r="U35" i="9"/>
  <c r="X35" i="9"/>
  <c r="Y35" i="9"/>
  <c r="AD35" i="9"/>
  <c r="AE35" i="9"/>
  <c r="AH35" i="9" s="1"/>
  <c r="AI35" i="9"/>
  <c r="AL35" i="9" s="1"/>
  <c r="AM35" i="9"/>
  <c r="AP35" i="9" s="1"/>
  <c r="P36" i="9"/>
  <c r="Q36" i="9"/>
  <c r="T36" i="9"/>
  <c r="U36" i="9"/>
  <c r="X36" i="9"/>
  <c r="Y36" i="9"/>
  <c r="AD36" i="9"/>
  <c r="AE36" i="9"/>
  <c r="AH36" i="9" s="1"/>
  <c r="AI36" i="9"/>
  <c r="AL36" i="9" s="1"/>
  <c r="AM36" i="9"/>
  <c r="AP36" i="9" s="1"/>
  <c r="P37" i="9"/>
  <c r="Q37" i="9"/>
  <c r="T37" i="9"/>
  <c r="U37" i="9"/>
  <c r="X37" i="9"/>
  <c r="Y37" i="9"/>
  <c r="AD37" i="9"/>
  <c r="AE37" i="9"/>
  <c r="AH37" i="9" s="1"/>
  <c r="AI37" i="9"/>
  <c r="AL37" i="9" s="1"/>
  <c r="AM37" i="9"/>
  <c r="AP37" i="9" s="1"/>
  <c r="P38" i="9"/>
  <c r="Q38" i="9"/>
  <c r="T38" i="9"/>
  <c r="U38" i="9"/>
  <c r="X38" i="9"/>
  <c r="Y38" i="9"/>
  <c r="AD38" i="9"/>
  <c r="AE38" i="9"/>
  <c r="AH38" i="9" s="1"/>
  <c r="AI38" i="9"/>
  <c r="AL38" i="9" s="1"/>
  <c r="AM38" i="9"/>
  <c r="AP38" i="9" s="1"/>
  <c r="P39" i="9"/>
  <c r="Q39" i="9"/>
  <c r="T39" i="9"/>
  <c r="U39" i="9"/>
  <c r="X39" i="9"/>
  <c r="Y39" i="9"/>
  <c r="AE39" i="9"/>
  <c r="AI39" i="9"/>
  <c r="AL39" i="9" s="1"/>
  <c r="AM39" i="9"/>
  <c r="AP39" i="9" s="1"/>
  <c r="C6" i="23"/>
  <c r="B6" i="23" s="1"/>
  <c r="E6" i="23" s="1"/>
  <c r="D6" i="23"/>
  <c r="B8" i="23"/>
  <c r="O6" i="9" s="1"/>
  <c r="B9" i="23"/>
  <c r="O7" i="9" s="1"/>
  <c r="B10" i="23"/>
  <c r="O8" i="9" s="1"/>
  <c r="B11" i="23"/>
  <c r="E11" i="23" s="1"/>
  <c r="B12" i="23"/>
  <c r="O10" i="9" s="1"/>
  <c r="E12" i="23"/>
  <c r="B13" i="23"/>
  <c r="O11" i="9" s="1"/>
  <c r="E13" i="23"/>
  <c r="B14" i="23"/>
  <c r="O12" i="9" s="1"/>
  <c r="B15" i="23"/>
  <c r="O13" i="9" s="1"/>
  <c r="B16" i="23"/>
  <c r="O14" i="9" s="1"/>
  <c r="B17" i="23"/>
  <c r="O15" i="9" s="1"/>
  <c r="B18" i="23"/>
  <c r="O16" i="9" s="1"/>
  <c r="B19" i="23"/>
  <c r="E19" i="23" s="1"/>
  <c r="B21" i="23"/>
  <c r="O18" i="9" s="1"/>
  <c r="B22" i="23"/>
  <c r="O19" i="9" s="1"/>
  <c r="E22" i="23"/>
  <c r="B23" i="23"/>
  <c r="O20" i="9" s="1"/>
  <c r="E23" i="23"/>
  <c r="B24" i="23"/>
  <c r="E24" i="23" s="1"/>
  <c r="B25" i="23"/>
  <c r="O22" i="9" s="1"/>
  <c r="B26" i="23"/>
  <c r="O23" i="9" s="1"/>
  <c r="B27" i="23"/>
  <c r="O24" i="9" s="1"/>
  <c r="B28" i="23"/>
  <c r="E28" i="23" s="1"/>
  <c r="B29" i="23"/>
  <c r="O26" i="9" s="1"/>
  <c r="E29" i="23"/>
  <c r="B30" i="23"/>
  <c r="O27" i="9" s="1"/>
  <c r="B31" i="23"/>
  <c r="O28" i="9" s="1"/>
  <c r="E31" i="23"/>
  <c r="B32" i="23"/>
  <c r="E32" i="23" s="1"/>
  <c r="B33" i="23"/>
  <c r="O30" i="9" s="1"/>
  <c r="B34" i="23"/>
  <c r="O31" i="9" s="1"/>
  <c r="B35" i="23"/>
  <c r="O32" i="9" s="1"/>
  <c r="B36" i="23"/>
  <c r="E36" i="23" s="1"/>
  <c r="B37" i="23"/>
  <c r="O34" i="9" s="1"/>
  <c r="E37" i="23"/>
  <c r="B38" i="23"/>
  <c r="O35" i="9" s="1"/>
  <c r="B39" i="23"/>
  <c r="O36" i="9" s="1"/>
  <c r="B40" i="23"/>
  <c r="E40" i="23" s="1"/>
  <c r="B41" i="23"/>
  <c r="O38" i="9" s="1"/>
  <c r="B42" i="23"/>
  <c r="O39" i="9" s="1"/>
  <c r="C6" i="22"/>
  <c r="D6" i="22"/>
  <c r="B8" i="22"/>
  <c r="S6" i="9" s="1"/>
  <c r="B9" i="22"/>
  <c r="S7" i="9" s="1"/>
  <c r="B10" i="22"/>
  <c r="S8" i="9" s="1"/>
  <c r="B11" i="22"/>
  <c r="E11" i="22" s="1"/>
  <c r="B12" i="22"/>
  <c r="S10" i="9" s="1"/>
  <c r="V10" i="9" s="1"/>
  <c r="B13" i="22"/>
  <c r="S11" i="9" s="1"/>
  <c r="B14" i="22"/>
  <c r="S12" i="9" s="1"/>
  <c r="B15" i="22"/>
  <c r="S13" i="9" s="1"/>
  <c r="B16" i="22"/>
  <c r="S14" i="9" s="1"/>
  <c r="B17" i="22"/>
  <c r="S15" i="9" s="1"/>
  <c r="B18" i="22"/>
  <c r="S16" i="9" s="1"/>
  <c r="E18" i="22"/>
  <c r="B19" i="22"/>
  <c r="E19" i="22" s="1"/>
  <c r="B21" i="22"/>
  <c r="S18" i="9" s="1"/>
  <c r="B22" i="22"/>
  <c r="S19" i="9" s="1"/>
  <c r="E22" i="22"/>
  <c r="B23" i="22"/>
  <c r="S20" i="9" s="1"/>
  <c r="B24" i="22"/>
  <c r="S21" i="9" s="1"/>
  <c r="B25" i="22"/>
  <c r="S22" i="9" s="1"/>
  <c r="B26" i="22"/>
  <c r="S23" i="9" s="1"/>
  <c r="E26" i="22"/>
  <c r="B27" i="22"/>
  <c r="S24" i="9" s="1"/>
  <c r="B28" i="22"/>
  <c r="S25" i="9" s="1"/>
  <c r="E28" i="22"/>
  <c r="B29" i="22"/>
  <c r="S26" i="9" s="1"/>
  <c r="B30" i="22"/>
  <c r="S27" i="9" s="1"/>
  <c r="E30" i="22"/>
  <c r="B31" i="22"/>
  <c r="S28" i="9" s="1"/>
  <c r="B32" i="22"/>
  <c r="E32" i="22" s="1"/>
  <c r="B33" i="22"/>
  <c r="S30" i="9" s="1"/>
  <c r="B34" i="22"/>
  <c r="S31" i="9" s="1"/>
  <c r="B35" i="22"/>
  <c r="S32" i="9" s="1"/>
  <c r="E35" i="22"/>
  <c r="B36" i="22"/>
  <c r="E36" i="22" s="1"/>
  <c r="B37" i="22"/>
  <c r="S34" i="9" s="1"/>
  <c r="B38" i="22"/>
  <c r="S35" i="9" s="1"/>
  <c r="B39" i="22"/>
  <c r="S36" i="9" s="1"/>
  <c r="E39" i="22"/>
  <c r="B40" i="22"/>
  <c r="S37" i="9" s="1"/>
  <c r="E40" i="22"/>
  <c r="B41" i="22"/>
  <c r="S38" i="9" s="1"/>
  <c r="B42" i="22"/>
  <c r="S39" i="9" s="1"/>
  <c r="C6" i="18"/>
  <c r="D6" i="18"/>
  <c r="B8" i="18"/>
  <c r="W6" i="9" s="1"/>
  <c r="E8" i="18"/>
  <c r="B9" i="18"/>
  <c r="W7" i="9" s="1"/>
  <c r="B10" i="18"/>
  <c r="W8" i="9" s="1"/>
  <c r="Z8" i="9" s="1"/>
  <c r="B11" i="18"/>
  <c r="E11" i="18" s="1"/>
  <c r="B12" i="18"/>
  <c r="W10" i="9" s="1"/>
  <c r="B13" i="18"/>
  <c r="W11" i="9" s="1"/>
  <c r="B14" i="18"/>
  <c r="W12" i="9" s="1"/>
  <c r="B15" i="18"/>
  <c r="E15" i="18" s="1"/>
  <c r="B16" i="18"/>
  <c r="W14" i="9" s="1"/>
  <c r="B17" i="18"/>
  <c r="W15" i="9" s="1"/>
  <c r="B18" i="18"/>
  <c r="W16" i="9" s="1"/>
  <c r="B19" i="18"/>
  <c r="W17" i="9" s="1"/>
  <c r="B21" i="18"/>
  <c r="W18" i="9" s="1"/>
  <c r="B22" i="18"/>
  <c r="W19" i="9" s="1"/>
  <c r="B23" i="18"/>
  <c r="W20" i="9" s="1"/>
  <c r="B24" i="18"/>
  <c r="W21" i="9" s="1"/>
  <c r="B25" i="18"/>
  <c r="W22" i="9" s="1"/>
  <c r="B26" i="18"/>
  <c r="W23" i="9" s="1"/>
  <c r="B27" i="18"/>
  <c r="W24" i="9" s="1"/>
  <c r="B28" i="18"/>
  <c r="W25" i="9" s="1"/>
  <c r="B29" i="18"/>
  <c r="W26" i="9" s="1"/>
  <c r="B30" i="18"/>
  <c r="W27" i="9" s="1"/>
  <c r="B31" i="18"/>
  <c r="W28" i="9" s="1"/>
  <c r="B32" i="18"/>
  <c r="W29" i="9" s="1"/>
  <c r="B33" i="18"/>
  <c r="W30" i="9" s="1"/>
  <c r="E33" i="18"/>
  <c r="B34" i="18"/>
  <c r="W31" i="9" s="1"/>
  <c r="B35" i="18"/>
  <c r="W32" i="9" s="1"/>
  <c r="B36" i="18"/>
  <c r="W33" i="9" s="1"/>
  <c r="B37" i="18"/>
  <c r="W34" i="9" s="1"/>
  <c r="B38" i="18"/>
  <c r="W35" i="9" s="1"/>
  <c r="B39" i="18"/>
  <c r="W36" i="9" s="1"/>
  <c r="B40" i="18"/>
  <c r="W37" i="9" s="1"/>
  <c r="B41" i="18"/>
  <c r="W38" i="9" s="1"/>
  <c r="B42" i="18"/>
  <c r="W39" i="9" s="1"/>
  <c r="C6" i="14"/>
  <c r="D6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B6" i="10"/>
  <c r="E6" i="10" s="1"/>
  <c r="B8" i="10"/>
  <c r="E8" i="10" s="1"/>
  <c r="B9" i="10"/>
  <c r="E9" i="10" s="1"/>
  <c r="B10" i="10"/>
  <c r="E10" i="10" s="1"/>
  <c r="B11" i="10"/>
  <c r="E11" i="10" s="1"/>
  <c r="B12" i="10"/>
  <c r="E12" i="10" s="1"/>
  <c r="B13" i="10"/>
  <c r="E13" i="10"/>
  <c r="B14" i="10"/>
  <c r="E14" i="10" s="1"/>
  <c r="B15" i="10"/>
  <c r="E15" i="10" s="1"/>
  <c r="B16" i="10"/>
  <c r="E16" i="10" s="1"/>
  <c r="B17" i="10"/>
  <c r="E17" i="10"/>
  <c r="B18" i="10"/>
  <c r="E18" i="10" s="1"/>
  <c r="B19" i="10"/>
  <c r="E19" i="10" s="1"/>
  <c r="B21" i="10"/>
  <c r="E21" i="10" s="1"/>
  <c r="B22" i="10"/>
  <c r="E22" i="10" s="1"/>
  <c r="B23" i="10"/>
  <c r="E23" i="10" s="1"/>
  <c r="B24" i="10"/>
  <c r="E24" i="10" s="1"/>
  <c r="B25" i="10"/>
  <c r="E25" i="10" s="1"/>
  <c r="B26" i="10"/>
  <c r="E26" i="10" s="1"/>
  <c r="B27" i="10"/>
  <c r="E27" i="10" s="1"/>
  <c r="B28" i="10"/>
  <c r="E28" i="10" s="1"/>
  <c r="B29" i="10"/>
  <c r="E29" i="10" s="1"/>
  <c r="B30" i="10"/>
  <c r="E30" i="10" s="1"/>
  <c r="B31" i="10"/>
  <c r="E31" i="10" s="1"/>
  <c r="B32" i="10"/>
  <c r="E32" i="10" s="1"/>
  <c r="B33" i="10"/>
  <c r="E33" i="10" s="1"/>
  <c r="B34" i="10"/>
  <c r="E34" i="10"/>
  <c r="B35" i="10"/>
  <c r="E35" i="10" s="1"/>
  <c r="B36" i="10"/>
  <c r="E36" i="10" s="1"/>
  <c r="B37" i="10"/>
  <c r="E37" i="10" s="1"/>
  <c r="B38" i="10"/>
  <c r="E38" i="10" s="1"/>
  <c r="B39" i="10"/>
  <c r="E39" i="10" s="1"/>
  <c r="B40" i="10"/>
  <c r="E40" i="10" s="1"/>
  <c r="B41" i="10"/>
  <c r="E41" i="10" s="1"/>
  <c r="B42" i="10"/>
  <c r="E6" i="6"/>
  <c r="B8" i="6"/>
  <c r="E8" i="6" s="1"/>
  <c r="B9" i="6"/>
  <c r="E9" i="6" s="1"/>
  <c r="B10" i="6"/>
  <c r="E10" i="6" s="1"/>
  <c r="B11" i="6"/>
  <c r="E11" i="6" s="1"/>
  <c r="B12" i="6"/>
  <c r="E12" i="6" s="1"/>
  <c r="B13" i="6"/>
  <c r="E13" i="6" s="1"/>
  <c r="B14" i="6"/>
  <c r="E14" i="6" s="1"/>
  <c r="B15" i="6"/>
  <c r="E15" i="6" s="1"/>
  <c r="B16" i="6"/>
  <c r="E16" i="6" s="1"/>
  <c r="B17" i="6"/>
  <c r="E17" i="6" s="1"/>
  <c r="B18" i="6"/>
  <c r="E18" i="6" s="1"/>
  <c r="B19" i="6"/>
  <c r="E19" i="6"/>
  <c r="B21" i="6"/>
  <c r="E21" i="6" s="1"/>
  <c r="B22" i="6"/>
  <c r="E22" i="6"/>
  <c r="B23" i="6"/>
  <c r="E23" i="6" s="1"/>
  <c r="B24" i="6"/>
  <c r="E24" i="6" s="1"/>
  <c r="B25" i="6"/>
  <c r="E25" i="6" s="1"/>
  <c r="B26" i="6"/>
  <c r="E26" i="6" s="1"/>
  <c r="B27" i="6"/>
  <c r="E27" i="6" s="1"/>
  <c r="B28" i="6"/>
  <c r="E28" i="6" s="1"/>
  <c r="B29" i="6"/>
  <c r="E29" i="6" s="1"/>
  <c r="B30" i="6"/>
  <c r="E30" i="6" s="1"/>
  <c r="B31" i="6"/>
  <c r="E31" i="6" s="1"/>
  <c r="B32" i="6"/>
  <c r="E32" i="6" s="1"/>
  <c r="B33" i="6"/>
  <c r="E33" i="6" s="1"/>
  <c r="B34" i="6"/>
  <c r="E34" i="6" s="1"/>
  <c r="B35" i="6"/>
  <c r="E35" i="6" s="1"/>
  <c r="B36" i="6"/>
  <c r="E36" i="6"/>
  <c r="B37" i="6"/>
  <c r="E37" i="6" s="1"/>
  <c r="B38" i="6"/>
  <c r="E38" i="6" s="1"/>
  <c r="B39" i="6"/>
  <c r="E39" i="6" s="1"/>
  <c r="B40" i="6"/>
  <c r="E40" i="6" s="1"/>
  <c r="B41" i="6"/>
  <c r="E41" i="6" s="1"/>
  <c r="B42" i="6"/>
  <c r="E42" i="6" s="1"/>
  <c r="C6" i="7"/>
  <c r="D6" i="7"/>
  <c r="B8" i="7"/>
  <c r="E8" i="7" s="1"/>
  <c r="B9" i="7"/>
  <c r="E9" i="7" s="1"/>
  <c r="B10" i="7"/>
  <c r="E10" i="7" s="1"/>
  <c r="B11" i="7"/>
  <c r="E11" i="7" s="1"/>
  <c r="B12" i="7"/>
  <c r="E12" i="7" s="1"/>
  <c r="B13" i="7"/>
  <c r="E13" i="7" s="1"/>
  <c r="B14" i="7"/>
  <c r="E14" i="7" s="1"/>
  <c r="B15" i="7"/>
  <c r="E15" i="7" s="1"/>
  <c r="B16" i="7"/>
  <c r="E16" i="7" s="1"/>
  <c r="B17" i="7"/>
  <c r="E17" i="7" s="1"/>
  <c r="B18" i="7"/>
  <c r="E18" i="7" s="1"/>
  <c r="B19" i="7"/>
  <c r="E19" i="7" s="1"/>
  <c r="B21" i="7"/>
  <c r="E21" i="7" s="1"/>
  <c r="B22" i="7"/>
  <c r="E22" i="7" s="1"/>
  <c r="B23" i="7"/>
  <c r="E23" i="7" s="1"/>
  <c r="B24" i="7"/>
  <c r="E24" i="7" s="1"/>
  <c r="B25" i="7"/>
  <c r="E25" i="7" s="1"/>
  <c r="B26" i="7"/>
  <c r="E26" i="7" s="1"/>
  <c r="B27" i="7"/>
  <c r="E27" i="7" s="1"/>
  <c r="B28" i="7"/>
  <c r="E28" i="7" s="1"/>
  <c r="B29" i="7"/>
  <c r="E29" i="7" s="1"/>
  <c r="B30" i="7"/>
  <c r="E30" i="7" s="1"/>
  <c r="B31" i="7"/>
  <c r="E31" i="7" s="1"/>
  <c r="B32" i="7"/>
  <c r="E32" i="7" s="1"/>
  <c r="B33" i="7"/>
  <c r="E33" i="7" s="1"/>
  <c r="B34" i="7"/>
  <c r="E34" i="7"/>
  <c r="B35" i="7"/>
  <c r="E35" i="7" s="1"/>
  <c r="B36" i="7"/>
  <c r="E36" i="7" s="1"/>
  <c r="B37" i="7"/>
  <c r="E37" i="7" s="1"/>
  <c r="B38" i="7"/>
  <c r="E38" i="7" s="1"/>
  <c r="B39" i="7"/>
  <c r="E39" i="7" s="1"/>
  <c r="B40" i="7"/>
  <c r="E40" i="7"/>
  <c r="B41" i="7"/>
  <c r="E41" i="7" s="1"/>
  <c r="B42" i="7"/>
  <c r="E42" i="7"/>
  <c r="V28" i="9" l="1"/>
  <c r="E42" i="22"/>
  <c r="E31" i="22"/>
  <c r="E14" i="23"/>
  <c r="S33" i="9"/>
  <c r="W9" i="9"/>
  <c r="Z9" i="9" s="1"/>
  <c r="S9" i="9"/>
  <c r="E29" i="18"/>
  <c r="B6" i="14"/>
  <c r="E6" i="14" s="1"/>
  <c r="E10" i="23"/>
  <c r="E34" i="22"/>
  <c r="S29" i="9"/>
  <c r="E25" i="18"/>
  <c r="E9" i="22"/>
  <c r="V34" i="9"/>
  <c r="E34" i="23"/>
  <c r="E25" i="23"/>
  <c r="E21" i="18"/>
  <c r="E15" i="22"/>
  <c r="E42" i="23"/>
  <c r="E33" i="23"/>
  <c r="S17" i="9"/>
  <c r="E24" i="22"/>
  <c r="E14" i="22"/>
  <c r="E41" i="23"/>
  <c r="R20" i="9"/>
  <c r="E23" i="22"/>
  <c r="E13" i="22"/>
  <c r="E16" i="18"/>
  <c r="E39" i="23"/>
  <c r="E30" i="23"/>
  <c r="E21" i="23"/>
  <c r="E41" i="18"/>
  <c r="E38" i="23"/>
  <c r="K5" i="9"/>
  <c r="N5" i="9" s="1"/>
  <c r="R26" i="9"/>
  <c r="E18" i="23"/>
  <c r="E9" i="23"/>
  <c r="W13" i="9"/>
  <c r="Z13" i="9" s="1"/>
  <c r="E10" i="22"/>
  <c r="E12" i="18"/>
  <c r="E38" i="22"/>
  <c r="E27" i="23"/>
  <c r="E17" i="23"/>
  <c r="E8" i="23"/>
  <c r="E37" i="18"/>
  <c r="E35" i="23"/>
  <c r="E26" i="23"/>
  <c r="E16" i="23"/>
  <c r="E27" i="22"/>
  <c r="E17" i="22"/>
  <c r="AD5" i="9"/>
  <c r="O21" i="9"/>
  <c r="E40" i="18"/>
  <c r="E36" i="18"/>
  <c r="E32" i="18"/>
  <c r="E28" i="18"/>
  <c r="E24" i="18"/>
  <c r="E19" i="18"/>
  <c r="B6" i="22"/>
  <c r="E6" i="22" s="1"/>
  <c r="Z25" i="9"/>
  <c r="O25" i="9"/>
  <c r="R25" i="9" s="1"/>
  <c r="O29" i="9"/>
  <c r="R29" i="9" s="1"/>
  <c r="E39" i="18"/>
  <c r="E35" i="18"/>
  <c r="E31" i="18"/>
  <c r="E27" i="18"/>
  <c r="E23" i="18"/>
  <c r="E18" i="18"/>
  <c r="E14" i="18"/>
  <c r="E10" i="18"/>
  <c r="B6" i="18"/>
  <c r="E6" i="18" s="1"/>
  <c r="O33" i="9"/>
  <c r="R33" i="9" s="1"/>
  <c r="Z32" i="9"/>
  <c r="Z37" i="9"/>
  <c r="O37" i="9"/>
  <c r="R37" i="9" s="1"/>
  <c r="O17" i="9"/>
  <c r="R17" i="9" s="1"/>
  <c r="B6" i="7"/>
  <c r="E6" i="7" s="1"/>
  <c r="E42" i="18"/>
  <c r="E38" i="18"/>
  <c r="E34" i="18"/>
  <c r="E30" i="18"/>
  <c r="E26" i="18"/>
  <c r="E22" i="18"/>
  <c r="E17" i="18"/>
  <c r="E13" i="18"/>
  <c r="E9" i="18"/>
  <c r="O9" i="9"/>
  <c r="R9" i="9" s="1"/>
  <c r="E41" i="22"/>
  <c r="E37" i="22"/>
  <c r="E33" i="22"/>
  <c r="E29" i="22"/>
  <c r="E25" i="22"/>
  <c r="E21" i="22"/>
  <c r="E16" i="22"/>
  <c r="E12" i="22"/>
  <c r="E8" i="22"/>
  <c r="E15" i="23"/>
  <c r="N6" i="9"/>
  <c r="U5" i="9"/>
  <c r="V36" i="9"/>
  <c r="V12" i="9"/>
  <c r="R38" i="9"/>
  <c r="R32" i="9"/>
  <c r="R14" i="9"/>
  <c r="R8" i="9"/>
  <c r="Z36" i="9"/>
  <c r="Z30" i="9"/>
  <c r="Z24" i="9"/>
  <c r="Z18" i="9"/>
  <c r="Z12" i="9"/>
  <c r="V22" i="9"/>
  <c r="V16" i="9"/>
  <c r="V24" i="9"/>
  <c r="Z34" i="9"/>
  <c r="Z28" i="9"/>
  <c r="Z22" i="9"/>
  <c r="Z16" i="9"/>
  <c r="Z10" i="9"/>
  <c r="Z20" i="9"/>
  <c r="R15" i="9"/>
  <c r="Z33" i="9"/>
  <c r="R28" i="9"/>
  <c r="R16" i="9"/>
  <c r="R27" i="9"/>
  <c r="V38" i="9"/>
  <c r="V32" i="9"/>
  <c r="V26" i="9"/>
  <c r="V20" i="9"/>
  <c r="V14" i="9"/>
  <c r="V8" i="9"/>
  <c r="R34" i="9"/>
  <c r="R22" i="9"/>
  <c r="R10" i="9"/>
  <c r="Z21" i="9"/>
  <c r="V30" i="9"/>
  <c r="V18" i="9"/>
  <c r="R23" i="9"/>
  <c r="Z38" i="9"/>
  <c r="Z26" i="9"/>
  <c r="Z14" i="9"/>
  <c r="R31" i="9"/>
  <c r="R19" i="9"/>
  <c r="R7" i="9"/>
  <c r="R35" i="9"/>
  <c r="R11" i="9"/>
  <c r="R36" i="9"/>
  <c r="R30" i="9"/>
  <c r="R24" i="9"/>
  <c r="R18" i="9"/>
  <c r="R12" i="9"/>
  <c r="R39" i="9"/>
  <c r="Z29" i="9"/>
  <c r="Z17" i="9"/>
  <c r="Z19" i="9"/>
  <c r="Z15" i="9"/>
  <c r="S5" i="9"/>
  <c r="V6" i="9"/>
  <c r="V39" i="9"/>
  <c r="R21" i="9"/>
  <c r="R13" i="9"/>
  <c r="T5" i="9"/>
  <c r="Z35" i="9"/>
  <c r="Z7" i="9"/>
  <c r="W5" i="9"/>
  <c r="Z6" i="9"/>
  <c r="V37" i="9"/>
  <c r="V35" i="9"/>
  <c r="V33" i="9"/>
  <c r="V31" i="9"/>
  <c r="V29" i="9"/>
  <c r="V27" i="9"/>
  <c r="V25" i="9"/>
  <c r="V23" i="9"/>
  <c r="V21" i="9"/>
  <c r="V19" i="9"/>
  <c r="V17" i="9"/>
  <c r="V15" i="9"/>
  <c r="V13" i="9"/>
  <c r="V11" i="9"/>
  <c r="V9" i="9"/>
  <c r="V7" i="9"/>
  <c r="Y5" i="9"/>
  <c r="Q5" i="9"/>
  <c r="Z31" i="9"/>
  <c r="Z27" i="9"/>
  <c r="Z23" i="9"/>
  <c r="Z11" i="9"/>
  <c r="R6" i="9"/>
  <c r="Z39" i="9"/>
  <c r="X5" i="9"/>
  <c r="P5" i="9"/>
  <c r="Z5" i="9" l="1"/>
  <c r="O5" i="9"/>
  <c r="R5" i="9" s="1"/>
  <c r="V5" i="9"/>
</calcChain>
</file>

<file path=xl/sharedStrings.xml><?xml version="1.0" encoding="utf-8"?>
<sst xmlns="http://schemas.openxmlformats.org/spreadsheetml/2006/main" count="590" uniqueCount="121">
  <si>
    <r>
      <rPr>
        <b/>
        <sz val="14"/>
        <color indexed="8"/>
        <rFont val="標楷體"/>
        <family val="4"/>
        <charset val="136"/>
      </rPr>
      <t>節能技術服務專線諮詢人員性別統計表
（</t>
    </r>
    <r>
      <rPr>
        <b/>
        <sz val="14"/>
        <color indexed="8"/>
        <rFont val="Times New Roman"/>
        <family val="1"/>
      </rPr>
      <t>The Gender Statistics of  Energy Conservation Technology Service</t>
    </r>
    <r>
      <rPr>
        <b/>
        <sz val="14"/>
        <color indexed="8"/>
        <rFont val="標楷體"/>
        <family val="4"/>
        <charset val="136"/>
      </rPr>
      <t>）</t>
    </r>
  </si>
  <si>
    <r>
      <rPr>
        <sz val="12"/>
        <color indexed="8"/>
        <rFont val="標楷體"/>
        <family val="4"/>
        <charset val="136"/>
      </rPr>
      <t xml:space="preserve">民國年
</t>
    </r>
    <r>
      <rPr>
        <sz val="12"/>
        <color indexed="8"/>
        <rFont val="Times New Roman"/>
        <family val="1"/>
      </rPr>
      <t>(year)</t>
    </r>
  </si>
  <si>
    <r>
      <t>109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(2020)</t>
    </r>
  </si>
  <si>
    <r>
      <t>108</t>
    </r>
    <r>
      <rPr>
        <sz val="12"/>
        <color indexed="8"/>
        <rFont val="標楷體"/>
        <family val="4"/>
        <charset val="136"/>
      </rPr>
      <t xml:space="preserve">年
</t>
    </r>
    <r>
      <rPr>
        <sz val="12"/>
        <color indexed="8"/>
        <rFont val="Times New Roman"/>
        <family val="1"/>
      </rPr>
      <t>(2019)</t>
    </r>
  </si>
  <si>
    <r>
      <t>107</t>
    </r>
    <r>
      <rPr>
        <sz val="12"/>
        <color indexed="8"/>
        <rFont val="標楷體"/>
        <family val="4"/>
        <charset val="136"/>
      </rPr>
      <t xml:space="preserve">年
</t>
    </r>
    <r>
      <rPr>
        <sz val="12"/>
        <color indexed="8"/>
        <rFont val="Times New Roman"/>
        <family val="1"/>
      </rPr>
      <t>(2018)</t>
    </r>
  </si>
  <si>
    <r>
      <t>106</t>
    </r>
    <r>
      <rPr>
        <sz val="12"/>
        <color indexed="8"/>
        <rFont val="標楷體"/>
        <family val="4"/>
        <charset val="136"/>
      </rPr>
      <t xml:space="preserve">年
</t>
    </r>
    <r>
      <rPr>
        <sz val="12"/>
        <color indexed="8"/>
        <rFont val="Times New Roman"/>
        <family val="1"/>
      </rPr>
      <t>(2017)</t>
    </r>
  </si>
  <si>
    <r>
      <t>105</t>
    </r>
    <r>
      <rPr>
        <sz val="12"/>
        <color indexed="8"/>
        <rFont val="標楷體"/>
        <family val="4"/>
        <charset val="136"/>
      </rPr>
      <t xml:space="preserve">年
</t>
    </r>
    <r>
      <rPr>
        <sz val="12"/>
        <color indexed="8"/>
        <rFont val="Times New Roman"/>
        <family val="1"/>
      </rPr>
      <t>(2016)</t>
    </r>
  </si>
  <si>
    <r>
      <t>104</t>
    </r>
    <r>
      <rPr>
        <sz val="12"/>
        <color indexed="8"/>
        <rFont val="標楷體"/>
        <family val="4"/>
        <charset val="136"/>
      </rPr>
      <t xml:space="preserve">年
</t>
    </r>
    <r>
      <rPr>
        <sz val="12"/>
        <color indexed="8"/>
        <rFont val="Times New Roman"/>
        <family val="1"/>
      </rPr>
      <t>(2015)</t>
    </r>
  </si>
  <si>
    <r>
      <t>103</t>
    </r>
    <r>
      <rPr>
        <sz val="12"/>
        <color indexed="8"/>
        <rFont val="標楷體"/>
        <family val="4"/>
        <charset val="136"/>
      </rPr>
      <t xml:space="preserve">年
</t>
    </r>
    <r>
      <rPr>
        <sz val="12"/>
        <color indexed="8"/>
        <rFont val="Times New Roman"/>
        <family val="1"/>
      </rPr>
      <t>(2014)</t>
    </r>
  </si>
  <si>
    <r>
      <t xml:space="preserve">總計
</t>
    </r>
    <r>
      <rPr>
        <b/>
        <sz val="12"/>
        <rFont val="Times New Roman"/>
        <family val="1"/>
      </rPr>
      <t>(Total)</t>
    </r>
  </si>
  <si>
    <r>
      <t xml:space="preserve">男性
</t>
    </r>
    <r>
      <rPr>
        <sz val="12"/>
        <rFont val="Times New Roman"/>
        <family val="1"/>
      </rPr>
      <t>(Male)</t>
    </r>
  </si>
  <si>
    <r>
      <t xml:space="preserve">女性
</t>
    </r>
    <r>
      <rPr>
        <sz val="12"/>
        <rFont val="Times New Roman"/>
        <family val="1"/>
      </rPr>
      <t>(Female)</t>
    </r>
  </si>
  <si>
    <r>
      <rPr>
        <b/>
        <sz val="12"/>
        <color indexed="8"/>
        <rFont val="標楷體"/>
        <family val="4"/>
        <charset val="136"/>
      </rPr>
      <t xml:space="preserve">總計
</t>
    </r>
    <r>
      <rPr>
        <b/>
        <sz val="12"/>
        <color indexed="8"/>
        <rFont val="Times New Roman"/>
        <family val="1"/>
      </rPr>
      <t>(Total)</t>
    </r>
  </si>
  <si>
    <r>
      <rPr>
        <sz val="12"/>
        <color indexed="8"/>
        <rFont val="標楷體"/>
        <family val="4"/>
        <charset val="136"/>
      </rPr>
      <t xml:space="preserve">男性
</t>
    </r>
    <r>
      <rPr>
        <sz val="12"/>
        <color indexed="8"/>
        <rFont val="Times New Roman"/>
        <family val="1"/>
      </rPr>
      <t>(Male)</t>
    </r>
  </si>
  <si>
    <r>
      <rPr>
        <sz val="12"/>
        <color indexed="8"/>
        <rFont val="標楷體"/>
        <family val="4"/>
        <charset val="136"/>
      </rPr>
      <t xml:space="preserve">女性
</t>
    </r>
    <r>
      <rPr>
        <sz val="12"/>
        <color indexed="8"/>
        <rFont val="Times New Roman"/>
        <family val="1"/>
      </rPr>
      <t>(Female)</t>
    </r>
  </si>
  <si>
    <r>
      <rPr>
        <sz val="12"/>
        <color indexed="8"/>
        <rFont val="標楷體"/>
        <family val="4"/>
        <charset val="136"/>
      </rPr>
      <t xml:space="preserve">類別
</t>
    </r>
    <r>
      <rPr>
        <sz val="12"/>
        <color indexed="8"/>
        <rFont val="Times New Roman"/>
        <family val="1"/>
      </rPr>
      <t>(category)</t>
    </r>
  </si>
  <si>
    <r>
      <t xml:space="preserve">人次
</t>
    </r>
    <r>
      <rPr>
        <b/>
        <sz val="12"/>
        <rFont val="Times New Roman"/>
        <family val="1"/>
      </rPr>
      <t>(man-time)</t>
    </r>
  </si>
  <si>
    <r>
      <t xml:space="preserve">人次
</t>
    </r>
    <r>
      <rPr>
        <sz val="12"/>
        <rFont val="Times New Roman"/>
        <family val="1"/>
      </rPr>
      <t>(man-time)</t>
    </r>
  </si>
  <si>
    <r>
      <t>百分比</t>
    </r>
    <r>
      <rPr>
        <sz val="12"/>
        <rFont val="Times New Roman"/>
        <family val="1"/>
      </rPr>
      <t>%
(Percentage)</t>
    </r>
  </si>
  <si>
    <r>
      <rPr>
        <b/>
        <sz val="12"/>
        <rFont val="標楷體"/>
        <family val="4"/>
        <charset val="136"/>
      </rPr>
      <t xml:space="preserve">人次
</t>
    </r>
    <r>
      <rPr>
        <b/>
        <sz val="12"/>
        <rFont val="Times New Roman"/>
        <family val="1"/>
      </rPr>
      <t>(man-time)</t>
    </r>
  </si>
  <si>
    <r>
      <rPr>
        <sz val="12"/>
        <rFont val="標楷體"/>
        <family val="4"/>
        <charset val="136"/>
      </rPr>
      <t xml:space="preserve">人次
</t>
    </r>
    <r>
      <rPr>
        <sz val="12"/>
        <rFont val="Times New Roman"/>
        <family val="1"/>
      </rPr>
      <t>(man-time)</t>
    </r>
  </si>
  <si>
    <r>
      <rPr>
        <sz val="12"/>
        <rFont val="標楷體"/>
        <family val="4"/>
        <charset val="136"/>
      </rPr>
      <t>百分比</t>
    </r>
    <r>
      <rPr>
        <sz val="12"/>
        <rFont val="Times New Roman"/>
        <family val="1"/>
      </rPr>
      <t>%
(Percentage)</t>
    </r>
  </si>
  <si>
    <r>
      <rPr>
        <b/>
        <sz val="12"/>
        <color indexed="8"/>
        <rFont val="標楷體"/>
        <family val="4"/>
        <charset val="136"/>
      </rPr>
      <t xml:space="preserve">節能減碳與能源查核申報諮詢人數
</t>
    </r>
    <r>
      <rPr>
        <b/>
        <sz val="12"/>
        <color indexed="8"/>
        <rFont val="Times New Roman"/>
        <family val="1"/>
      </rPr>
      <t>(number of Consultants)</t>
    </r>
  </si>
  <si>
    <r>
      <rPr>
        <sz val="12"/>
        <color indexed="8"/>
        <rFont val="標楷體"/>
        <family val="4"/>
        <charset val="136"/>
      </rPr>
      <t xml:space="preserve">節能減碳與能源查核申報諮詢者月份分布
</t>
    </r>
    <r>
      <rPr>
        <sz val="12"/>
        <color indexed="8"/>
        <rFont val="Times New Roman"/>
        <family val="1"/>
      </rPr>
      <t>(Consultants by month)</t>
    </r>
  </si>
  <si>
    <r>
      <t>1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(January)</t>
    </r>
  </si>
  <si>
    <r>
      <t>2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(February)</t>
    </r>
  </si>
  <si>
    <r>
      <t>3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(March)</t>
    </r>
  </si>
  <si>
    <r>
      <t>4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(April)</t>
    </r>
  </si>
  <si>
    <r>
      <t>5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(May)</t>
    </r>
  </si>
  <si>
    <r>
      <t>6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(June)</t>
    </r>
  </si>
  <si>
    <r>
      <t>7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(July)</t>
    </r>
  </si>
  <si>
    <r>
      <t>8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(August)</t>
    </r>
  </si>
  <si>
    <r>
      <t>9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(September)</t>
    </r>
  </si>
  <si>
    <r>
      <t>10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(October)</t>
    </r>
  </si>
  <si>
    <r>
      <t>11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(November)</t>
    </r>
  </si>
  <si>
    <r>
      <t>12</t>
    </r>
    <r>
      <rPr>
        <sz val="12"/>
        <color indexed="8"/>
        <rFont val="標楷體"/>
        <family val="4"/>
        <charset val="136"/>
      </rPr>
      <t xml:space="preserve">月
</t>
    </r>
    <r>
      <rPr>
        <sz val="12"/>
        <color indexed="8"/>
        <rFont val="Times New Roman"/>
        <family val="1"/>
      </rPr>
      <t>(December)</t>
    </r>
  </si>
  <si>
    <r>
      <rPr>
        <sz val="12"/>
        <color indexed="8"/>
        <rFont val="標楷體"/>
        <family val="4"/>
        <charset val="136"/>
      </rPr>
      <t xml:space="preserve">節能減碳與能源查核申報諮詢者縣市分布
</t>
    </r>
    <r>
      <rPr>
        <sz val="12"/>
        <color indexed="8"/>
        <rFont val="Times New Roman"/>
        <family val="1"/>
      </rPr>
      <t>(Consultants by county)</t>
    </r>
  </si>
  <si>
    <r>
      <rPr>
        <sz val="12"/>
        <color indexed="8"/>
        <rFont val="標楷體"/>
        <family val="4"/>
        <charset val="136"/>
      </rPr>
      <t xml:space="preserve">台中市
</t>
    </r>
    <r>
      <rPr>
        <sz val="9"/>
        <color indexed="8"/>
        <rFont val="Times New Roman"/>
        <family val="1"/>
      </rPr>
      <t>(Taichung City)</t>
    </r>
  </si>
  <si>
    <r>
      <rPr>
        <sz val="12"/>
        <color indexed="8"/>
        <rFont val="標楷體"/>
        <family val="4"/>
        <charset val="136"/>
      </rPr>
      <t xml:space="preserve">台北市
</t>
    </r>
    <r>
      <rPr>
        <sz val="9"/>
        <color indexed="8"/>
        <rFont val="Times New Roman"/>
        <family val="1"/>
      </rPr>
      <t>(Taipei City)</t>
    </r>
  </si>
  <si>
    <r>
      <rPr>
        <sz val="12"/>
        <color indexed="8"/>
        <rFont val="標楷體"/>
        <family val="4"/>
        <charset val="136"/>
      </rPr>
      <t xml:space="preserve">台東縣
</t>
    </r>
    <r>
      <rPr>
        <sz val="9"/>
        <color indexed="8"/>
        <rFont val="Times New Roman"/>
        <family val="1"/>
      </rPr>
      <t>(Taitung County)</t>
    </r>
  </si>
  <si>
    <r>
      <rPr>
        <sz val="12"/>
        <color indexed="8"/>
        <rFont val="標楷體"/>
        <family val="4"/>
        <charset val="136"/>
      </rPr>
      <t xml:space="preserve">台南市
</t>
    </r>
    <r>
      <rPr>
        <sz val="9"/>
        <color indexed="8"/>
        <rFont val="Times New Roman"/>
        <family val="1"/>
      </rPr>
      <t>(Tainan City)</t>
    </r>
  </si>
  <si>
    <r>
      <rPr>
        <sz val="12"/>
        <color indexed="8"/>
        <rFont val="標楷體"/>
        <family val="4"/>
        <charset val="136"/>
      </rPr>
      <t xml:space="preserve">宜蘭縣
</t>
    </r>
    <r>
      <rPr>
        <sz val="9"/>
        <color indexed="8"/>
        <rFont val="Times New Roman"/>
        <family val="1"/>
      </rPr>
      <t>(Yilan County)</t>
    </r>
  </si>
  <si>
    <r>
      <rPr>
        <sz val="12"/>
        <color indexed="8"/>
        <rFont val="標楷體"/>
        <family val="4"/>
        <charset val="136"/>
      </rPr>
      <t xml:space="preserve">花蓮縣
</t>
    </r>
    <r>
      <rPr>
        <sz val="9"/>
        <color indexed="8"/>
        <rFont val="Times New Roman"/>
        <family val="1"/>
      </rPr>
      <t>(Hualien County)</t>
    </r>
  </si>
  <si>
    <r>
      <rPr>
        <sz val="12"/>
        <color indexed="8"/>
        <rFont val="標楷體"/>
        <family val="4"/>
        <charset val="136"/>
      </rPr>
      <t xml:space="preserve">金門縣
</t>
    </r>
    <r>
      <rPr>
        <sz val="9"/>
        <color indexed="8"/>
        <rFont val="Times New Roman"/>
        <family val="1"/>
      </rPr>
      <t>(Kinmen County)</t>
    </r>
  </si>
  <si>
    <r>
      <rPr>
        <sz val="12"/>
        <color indexed="8"/>
        <rFont val="標楷體"/>
        <family val="4"/>
        <charset val="136"/>
      </rPr>
      <t xml:space="preserve">南投縣
</t>
    </r>
    <r>
      <rPr>
        <sz val="9"/>
        <color indexed="8"/>
        <rFont val="Times New Roman"/>
        <family val="1"/>
      </rPr>
      <t>(Nantou County)</t>
    </r>
  </si>
  <si>
    <r>
      <rPr>
        <sz val="12"/>
        <color indexed="8"/>
        <rFont val="標楷體"/>
        <family val="4"/>
        <charset val="136"/>
      </rPr>
      <t xml:space="preserve">屏東縣
</t>
    </r>
    <r>
      <rPr>
        <sz val="9"/>
        <color indexed="8"/>
        <rFont val="Times New Roman"/>
        <family val="1"/>
      </rPr>
      <t>(Pingtung County)</t>
    </r>
  </si>
  <si>
    <r>
      <rPr>
        <sz val="12"/>
        <color indexed="8"/>
        <rFont val="標楷體"/>
        <family val="4"/>
        <charset val="136"/>
      </rPr>
      <t xml:space="preserve">苗栗縣
</t>
    </r>
    <r>
      <rPr>
        <sz val="9"/>
        <color indexed="8"/>
        <rFont val="Times New Roman"/>
        <family val="1"/>
      </rPr>
      <t>(Miaoli County)</t>
    </r>
  </si>
  <si>
    <r>
      <rPr>
        <sz val="12"/>
        <color indexed="8"/>
        <rFont val="標楷體"/>
        <family val="4"/>
        <charset val="136"/>
      </rPr>
      <t xml:space="preserve">桃園市
</t>
    </r>
    <r>
      <rPr>
        <sz val="9"/>
        <color indexed="8"/>
        <rFont val="Times New Roman"/>
        <family val="1"/>
      </rPr>
      <t>(Taoyuan City)</t>
    </r>
  </si>
  <si>
    <r>
      <rPr>
        <sz val="12"/>
        <color indexed="8"/>
        <rFont val="標楷體"/>
        <family val="4"/>
        <charset val="136"/>
      </rPr>
      <t xml:space="preserve">高雄市
</t>
    </r>
    <r>
      <rPr>
        <sz val="9"/>
        <color indexed="8"/>
        <rFont val="Times New Roman"/>
        <family val="1"/>
      </rPr>
      <t>(Kaohsiung City)</t>
    </r>
  </si>
  <si>
    <r>
      <rPr>
        <sz val="12"/>
        <color indexed="8"/>
        <rFont val="標楷體"/>
        <family val="4"/>
        <charset val="136"/>
      </rPr>
      <t xml:space="preserve">基隆市
</t>
    </r>
    <r>
      <rPr>
        <sz val="9"/>
        <color indexed="8"/>
        <rFont val="Times New Roman"/>
        <family val="1"/>
      </rPr>
      <t>(Keelung City)</t>
    </r>
  </si>
  <si>
    <r>
      <rPr>
        <sz val="12"/>
        <color indexed="8"/>
        <rFont val="標楷體"/>
        <family val="4"/>
        <charset val="136"/>
      </rPr>
      <t xml:space="preserve">雲林縣
</t>
    </r>
    <r>
      <rPr>
        <sz val="9"/>
        <color indexed="8"/>
        <rFont val="Times New Roman"/>
        <family val="1"/>
      </rPr>
      <t>(Yunlin County)</t>
    </r>
  </si>
  <si>
    <r>
      <rPr>
        <sz val="12"/>
        <color indexed="8"/>
        <rFont val="標楷體"/>
        <family val="4"/>
        <charset val="136"/>
      </rPr>
      <t xml:space="preserve">新北市
</t>
    </r>
    <r>
      <rPr>
        <sz val="9"/>
        <color indexed="8"/>
        <rFont val="Times New Roman"/>
        <family val="1"/>
      </rPr>
      <t>(New Taipei City)</t>
    </r>
  </si>
  <si>
    <r>
      <rPr>
        <sz val="12"/>
        <color indexed="8"/>
        <rFont val="標楷體"/>
        <family val="4"/>
        <charset val="136"/>
      </rPr>
      <t xml:space="preserve">新竹市
</t>
    </r>
    <r>
      <rPr>
        <sz val="9"/>
        <color indexed="8"/>
        <rFont val="Times New Roman"/>
        <family val="1"/>
      </rPr>
      <t>(Hsinchu City)</t>
    </r>
  </si>
  <si>
    <r>
      <rPr>
        <sz val="12"/>
        <color indexed="8"/>
        <rFont val="標楷體"/>
        <family val="4"/>
        <charset val="136"/>
      </rPr>
      <t xml:space="preserve">新竹縣
</t>
    </r>
    <r>
      <rPr>
        <sz val="9"/>
        <color indexed="8"/>
        <rFont val="Times New Roman"/>
        <family val="1"/>
      </rPr>
      <t>(Hsinchu County)</t>
    </r>
  </si>
  <si>
    <r>
      <rPr>
        <sz val="12"/>
        <color indexed="8"/>
        <rFont val="標楷體"/>
        <family val="4"/>
        <charset val="136"/>
      </rPr>
      <t xml:space="preserve">嘉義市
</t>
    </r>
    <r>
      <rPr>
        <sz val="9"/>
        <color indexed="8"/>
        <rFont val="Times New Roman"/>
        <family val="1"/>
      </rPr>
      <t>(Chiayi City)</t>
    </r>
  </si>
  <si>
    <r>
      <rPr>
        <sz val="12"/>
        <color indexed="8"/>
        <rFont val="標楷體"/>
        <family val="4"/>
        <charset val="136"/>
      </rPr>
      <t xml:space="preserve">嘉義縣
</t>
    </r>
    <r>
      <rPr>
        <sz val="9"/>
        <color indexed="8"/>
        <rFont val="Times New Roman"/>
        <family val="1"/>
      </rPr>
      <t>(Chiayi County)</t>
    </r>
  </si>
  <si>
    <r>
      <rPr>
        <sz val="12"/>
        <color indexed="8"/>
        <rFont val="標楷體"/>
        <family val="4"/>
        <charset val="136"/>
      </rPr>
      <t xml:space="preserve">彰化縣
</t>
    </r>
    <r>
      <rPr>
        <sz val="9"/>
        <color indexed="8"/>
        <rFont val="Times New Roman"/>
        <family val="1"/>
      </rPr>
      <t>(Changhua County)</t>
    </r>
  </si>
  <si>
    <r>
      <rPr>
        <sz val="12"/>
        <color indexed="8"/>
        <rFont val="標楷體"/>
        <family val="4"/>
        <charset val="136"/>
      </rPr>
      <t xml:space="preserve">澎湖縣
</t>
    </r>
    <r>
      <rPr>
        <sz val="9"/>
        <color indexed="8"/>
        <rFont val="Times New Roman"/>
        <family val="1"/>
      </rPr>
      <t>(Penghu County)</t>
    </r>
  </si>
  <si>
    <r>
      <rPr>
        <sz val="12"/>
        <color indexed="8"/>
        <rFont val="標楷體"/>
        <family val="4"/>
        <charset val="136"/>
      </rPr>
      <t xml:space="preserve">不確定
</t>
    </r>
    <r>
      <rPr>
        <sz val="9"/>
        <color indexed="8"/>
        <rFont val="Times New Roman"/>
        <family val="1"/>
      </rPr>
      <t>(Uncertain)</t>
    </r>
  </si>
  <si>
    <r>
      <rPr>
        <b/>
        <sz val="14"/>
        <color indexed="8"/>
        <rFont val="標楷體"/>
        <family val="4"/>
        <charset val="136"/>
      </rPr>
      <t xml:space="preserve">節能技術服務專線諮詢人員性別統計表
</t>
    </r>
    <r>
      <rPr>
        <b/>
        <sz val="14"/>
        <color indexed="10"/>
        <rFont val="標楷體"/>
        <family val="4"/>
        <charset val="136"/>
      </rPr>
      <t>（</t>
    </r>
    <r>
      <rPr>
        <b/>
        <sz val="14"/>
        <color indexed="10"/>
        <rFont val="Times New Roman"/>
        <family val="1"/>
      </rPr>
      <t>The Gender Statistics of Energy Conservation Technology Service</t>
    </r>
    <r>
      <rPr>
        <b/>
        <sz val="14"/>
        <color indexed="10"/>
        <rFont val="標楷體"/>
        <family val="4"/>
        <charset val="136"/>
      </rPr>
      <t>）</t>
    </r>
  </si>
  <si>
    <r>
      <rPr>
        <sz val="12"/>
        <color indexed="8"/>
        <rFont val="標楷體"/>
        <family val="4"/>
        <charset val="136"/>
      </rPr>
      <t>單位：人次</t>
    </r>
    <r>
      <rPr>
        <sz val="12"/>
        <color indexed="8"/>
        <rFont val="Times New Roman"/>
        <family val="1"/>
      </rPr>
      <t xml:space="preserve"> 
(Unit: man-time)</t>
    </r>
  </si>
  <si>
    <r>
      <rPr>
        <sz val="12"/>
        <rFont val="標楷體"/>
        <family val="4"/>
        <charset val="136"/>
      </rPr>
      <t xml:space="preserve">類別
</t>
    </r>
    <r>
      <rPr>
        <sz val="12"/>
        <rFont val="Times New Roman"/>
        <family val="1"/>
      </rPr>
      <t>(category)</t>
    </r>
  </si>
  <si>
    <r>
      <t>109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(2020)</t>
    </r>
  </si>
  <si>
    <r>
      <rPr>
        <sz val="12"/>
        <rFont val="標楷體"/>
        <family val="4"/>
        <charset val="136"/>
      </rPr>
      <t xml:space="preserve">總計
</t>
    </r>
    <r>
      <rPr>
        <sz val="12"/>
        <rFont val="Times New Roman"/>
        <family val="1"/>
      </rPr>
      <t>(Total)</t>
    </r>
  </si>
  <si>
    <r>
      <rPr>
        <sz val="12"/>
        <rFont val="標楷體"/>
        <family val="4"/>
        <charset val="136"/>
      </rPr>
      <t xml:space="preserve">男性
</t>
    </r>
    <r>
      <rPr>
        <sz val="12"/>
        <rFont val="Times New Roman"/>
        <family val="1"/>
      </rPr>
      <t>(Male)</t>
    </r>
  </si>
  <si>
    <r>
      <rPr>
        <sz val="12"/>
        <rFont val="標楷體"/>
        <family val="4"/>
        <charset val="136"/>
      </rPr>
      <t xml:space="preserve">女性
</t>
    </r>
    <r>
      <rPr>
        <sz val="12"/>
        <rFont val="Times New Roman"/>
        <family val="1"/>
      </rPr>
      <t>(Female)</t>
    </r>
  </si>
  <si>
    <r>
      <rPr>
        <b/>
        <sz val="12"/>
        <color indexed="8"/>
        <rFont val="標楷體"/>
        <family val="4"/>
        <charset val="136"/>
      </rPr>
      <t xml:space="preserve">節能減碳與能源查核申報諮詢人數
</t>
    </r>
    <r>
      <rPr>
        <b/>
        <sz val="12"/>
        <color indexed="10"/>
        <rFont val="Times New Roman"/>
        <family val="1"/>
      </rPr>
      <t>(number of Consultants)</t>
    </r>
  </si>
  <si>
    <r>
      <rPr>
        <b/>
        <sz val="12"/>
        <color indexed="8"/>
        <rFont val="標楷體"/>
        <family val="4"/>
        <charset val="136"/>
      </rPr>
      <t xml:space="preserve">節能減碳與能源查核申報諮詢者月份分布
</t>
    </r>
    <r>
      <rPr>
        <b/>
        <sz val="12"/>
        <color indexed="10"/>
        <rFont val="Times New Roman"/>
        <family val="1"/>
      </rPr>
      <t>(Consultants by month)</t>
    </r>
  </si>
  <si>
    <r>
      <t>1</t>
    </r>
    <r>
      <rPr>
        <sz val="10"/>
        <color indexed="8"/>
        <rFont val="標楷體"/>
        <family val="4"/>
        <charset val="136"/>
      </rPr>
      <t>月</t>
    </r>
  </si>
  <si>
    <r>
      <t>2</t>
    </r>
    <r>
      <rPr>
        <sz val="10"/>
        <color indexed="8"/>
        <rFont val="標楷體"/>
        <family val="4"/>
        <charset val="136"/>
      </rPr>
      <t>月</t>
    </r>
  </si>
  <si>
    <r>
      <t>3</t>
    </r>
    <r>
      <rPr>
        <sz val="10"/>
        <color indexed="8"/>
        <rFont val="標楷體"/>
        <family val="4"/>
        <charset val="136"/>
      </rPr>
      <t>月</t>
    </r>
  </si>
  <si>
    <r>
      <t>4</t>
    </r>
    <r>
      <rPr>
        <sz val="10"/>
        <color indexed="8"/>
        <rFont val="標楷體"/>
        <family val="4"/>
        <charset val="136"/>
      </rPr>
      <t>月</t>
    </r>
  </si>
  <si>
    <r>
      <t>5</t>
    </r>
    <r>
      <rPr>
        <sz val="10"/>
        <color indexed="8"/>
        <rFont val="標楷體"/>
        <family val="4"/>
        <charset val="136"/>
      </rPr>
      <t>月</t>
    </r>
  </si>
  <si>
    <r>
      <t>6</t>
    </r>
    <r>
      <rPr>
        <sz val="10"/>
        <color indexed="8"/>
        <rFont val="標楷體"/>
        <family val="4"/>
        <charset val="136"/>
      </rPr>
      <t>月</t>
    </r>
  </si>
  <si>
    <r>
      <t>7</t>
    </r>
    <r>
      <rPr>
        <sz val="10"/>
        <color indexed="8"/>
        <rFont val="標楷體"/>
        <family val="4"/>
        <charset val="136"/>
      </rPr>
      <t>月</t>
    </r>
  </si>
  <si>
    <r>
      <t>8</t>
    </r>
    <r>
      <rPr>
        <sz val="10"/>
        <color indexed="8"/>
        <rFont val="標楷體"/>
        <family val="4"/>
        <charset val="136"/>
      </rPr>
      <t>月</t>
    </r>
  </si>
  <si>
    <r>
      <t>9</t>
    </r>
    <r>
      <rPr>
        <sz val="10"/>
        <color indexed="8"/>
        <rFont val="標楷體"/>
        <family val="4"/>
        <charset val="136"/>
      </rPr>
      <t>月</t>
    </r>
  </si>
  <si>
    <r>
      <t>10</t>
    </r>
    <r>
      <rPr>
        <sz val="10"/>
        <color indexed="8"/>
        <rFont val="標楷體"/>
        <family val="4"/>
        <charset val="136"/>
      </rPr>
      <t>月</t>
    </r>
  </si>
  <si>
    <r>
      <t>11</t>
    </r>
    <r>
      <rPr>
        <sz val="10"/>
        <color indexed="8"/>
        <rFont val="標楷體"/>
        <family val="4"/>
        <charset val="136"/>
      </rPr>
      <t>月</t>
    </r>
  </si>
  <si>
    <r>
      <t>12</t>
    </r>
    <r>
      <rPr>
        <sz val="10"/>
        <color indexed="8"/>
        <rFont val="標楷體"/>
        <family val="4"/>
        <charset val="136"/>
      </rPr>
      <t>月</t>
    </r>
  </si>
  <si>
    <r>
      <rPr>
        <b/>
        <sz val="12"/>
        <color indexed="8"/>
        <rFont val="標楷體"/>
        <family val="4"/>
        <charset val="136"/>
      </rPr>
      <t xml:space="preserve">節能減碳與能源查核申報諮詢者縣市分布
</t>
    </r>
    <r>
      <rPr>
        <b/>
        <sz val="12"/>
        <color indexed="10"/>
        <rFont val="Times New Roman"/>
        <family val="1"/>
      </rPr>
      <t>(Consultants by county)</t>
    </r>
  </si>
  <si>
    <t>臺中市</t>
  </si>
  <si>
    <t>臺北市</t>
  </si>
  <si>
    <t>臺東縣</t>
  </si>
  <si>
    <t>臺南市</t>
  </si>
  <si>
    <r>
      <rPr>
        <sz val="10"/>
        <color indexed="8"/>
        <rFont val="標楷體"/>
        <family val="4"/>
        <charset val="136"/>
      </rPr>
      <t>宜蘭縣</t>
    </r>
  </si>
  <si>
    <r>
      <rPr>
        <sz val="10"/>
        <color indexed="8"/>
        <rFont val="標楷體"/>
        <family val="4"/>
        <charset val="136"/>
      </rPr>
      <t>花蓮縣</t>
    </r>
  </si>
  <si>
    <r>
      <rPr>
        <sz val="10"/>
        <color indexed="8"/>
        <rFont val="標楷體"/>
        <family val="4"/>
        <charset val="136"/>
      </rPr>
      <t>金門縣</t>
    </r>
  </si>
  <si>
    <r>
      <rPr>
        <sz val="10"/>
        <color indexed="8"/>
        <rFont val="標楷體"/>
        <family val="4"/>
        <charset val="136"/>
      </rPr>
      <t>南投縣</t>
    </r>
  </si>
  <si>
    <r>
      <rPr>
        <sz val="10"/>
        <color indexed="8"/>
        <rFont val="標楷體"/>
        <family val="4"/>
        <charset val="136"/>
      </rPr>
      <t>屏東縣</t>
    </r>
  </si>
  <si>
    <r>
      <rPr>
        <sz val="10"/>
        <color indexed="8"/>
        <rFont val="標楷體"/>
        <family val="4"/>
        <charset val="136"/>
      </rPr>
      <t>苗栗縣</t>
    </r>
  </si>
  <si>
    <r>
      <rPr>
        <sz val="10"/>
        <color indexed="8"/>
        <rFont val="標楷體"/>
        <family val="4"/>
        <charset val="136"/>
      </rPr>
      <t>桃園市</t>
    </r>
  </si>
  <si>
    <r>
      <rPr>
        <sz val="10"/>
        <color indexed="8"/>
        <rFont val="標楷體"/>
        <family val="4"/>
        <charset val="136"/>
      </rPr>
      <t>高雄市</t>
    </r>
  </si>
  <si>
    <r>
      <rPr>
        <sz val="10"/>
        <color indexed="8"/>
        <rFont val="標楷體"/>
        <family val="4"/>
        <charset val="136"/>
      </rPr>
      <t>基隆市</t>
    </r>
  </si>
  <si>
    <r>
      <rPr>
        <sz val="10"/>
        <color indexed="8"/>
        <rFont val="標楷體"/>
        <family val="4"/>
        <charset val="136"/>
      </rPr>
      <t>雲林縣</t>
    </r>
  </si>
  <si>
    <r>
      <rPr>
        <sz val="10"/>
        <color indexed="8"/>
        <rFont val="標楷體"/>
        <family val="4"/>
        <charset val="136"/>
      </rPr>
      <t>新北市</t>
    </r>
  </si>
  <si>
    <r>
      <rPr>
        <sz val="10"/>
        <color indexed="8"/>
        <rFont val="標楷體"/>
        <family val="4"/>
        <charset val="136"/>
      </rPr>
      <t>新竹市</t>
    </r>
  </si>
  <si>
    <r>
      <rPr>
        <sz val="10"/>
        <color indexed="8"/>
        <rFont val="標楷體"/>
        <family val="4"/>
        <charset val="136"/>
      </rPr>
      <t>新竹縣</t>
    </r>
  </si>
  <si>
    <r>
      <rPr>
        <sz val="10"/>
        <color indexed="8"/>
        <rFont val="標楷體"/>
        <family val="4"/>
        <charset val="136"/>
      </rPr>
      <t>嘉義市</t>
    </r>
  </si>
  <si>
    <r>
      <rPr>
        <sz val="10"/>
        <color indexed="8"/>
        <rFont val="標楷體"/>
        <family val="4"/>
        <charset val="136"/>
      </rPr>
      <t>嘉義縣</t>
    </r>
  </si>
  <si>
    <r>
      <rPr>
        <sz val="10"/>
        <color indexed="8"/>
        <rFont val="標楷體"/>
        <family val="4"/>
        <charset val="136"/>
      </rPr>
      <t>彰化縣</t>
    </r>
  </si>
  <si>
    <r>
      <rPr>
        <sz val="10"/>
        <color indexed="8"/>
        <rFont val="標楷體"/>
        <family val="4"/>
        <charset val="136"/>
      </rPr>
      <t>澎湖縣</t>
    </r>
  </si>
  <si>
    <r>
      <rPr>
        <sz val="10"/>
        <color indexed="8"/>
        <rFont val="標楷體"/>
        <family val="4"/>
        <charset val="136"/>
      </rPr>
      <t>不確定</t>
    </r>
  </si>
  <si>
    <r>
      <t>108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(2019)</t>
    </r>
  </si>
  <si>
    <r>
      <t>107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(2018)</t>
    </r>
  </si>
  <si>
    <r>
      <t>106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(2017)</t>
    </r>
  </si>
  <si>
    <r>
      <rPr>
        <b/>
        <sz val="14"/>
        <color indexed="8"/>
        <rFont val="標楷體"/>
        <family val="4"/>
        <charset val="136"/>
      </rPr>
      <t xml:space="preserve">全方位節服技術服務專線計畫性別統計
</t>
    </r>
    <r>
      <rPr>
        <b/>
        <sz val="14"/>
        <color indexed="10"/>
        <rFont val="標楷體"/>
        <family val="4"/>
        <charset val="136"/>
      </rPr>
      <t>（</t>
    </r>
    <r>
      <rPr>
        <b/>
        <sz val="14"/>
        <color indexed="10"/>
        <rFont val="Times New Roman"/>
        <family val="1"/>
      </rPr>
      <t>The Gender Statistics of All- Dimensional Energy Conservation Technology Service</t>
    </r>
    <r>
      <rPr>
        <b/>
        <sz val="14"/>
        <color indexed="10"/>
        <rFont val="標楷體"/>
        <family val="4"/>
        <charset val="136"/>
      </rPr>
      <t>）</t>
    </r>
  </si>
  <si>
    <r>
      <t>105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(2016)</t>
    </r>
  </si>
  <si>
    <r>
      <rPr>
        <sz val="10"/>
        <color indexed="8"/>
        <rFont val="標楷體"/>
        <family val="4"/>
        <charset val="136"/>
      </rPr>
      <t>台中市</t>
    </r>
  </si>
  <si>
    <r>
      <rPr>
        <sz val="10"/>
        <color indexed="8"/>
        <rFont val="標楷體"/>
        <family val="4"/>
        <charset val="136"/>
      </rPr>
      <t>台北市</t>
    </r>
  </si>
  <si>
    <r>
      <rPr>
        <sz val="10"/>
        <color indexed="8"/>
        <rFont val="標楷體"/>
        <family val="4"/>
        <charset val="136"/>
      </rPr>
      <t>台東縣</t>
    </r>
  </si>
  <si>
    <r>
      <rPr>
        <sz val="10"/>
        <color indexed="8"/>
        <rFont val="標楷體"/>
        <family val="4"/>
        <charset val="136"/>
      </rPr>
      <t>台南市</t>
    </r>
  </si>
  <si>
    <r>
      <t>104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(2015)</t>
    </r>
  </si>
  <si>
    <r>
      <t>103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(2014)</t>
    </r>
  </si>
  <si>
    <r>
      <t>110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(2021)</t>
    </r>
    <phoneticPr fontId="30" type="noConversion"/>
  </si>
  <si>
    <r>
      <t>110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(2021)</t>
    </r>
    <phoneticPr fontId="30" type="noConversion"/>
  </si>
  <si>
    <r>
      <t>111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(2022)</t>
    </r>
    <phoneticPr fontId="30" type="noConversion"/>
  </si>
  <si>
    <r>
      <t>111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(2022)</t>
    </r>
    <phoneticPr fontId="30" type="noConversion"/>
  </si>
  <si>
    <r>
      <t>112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(2023)</t>
    </r>
    <phoneticPr fontId="30" type="noConversion"/>
  </si>
  <si>
    <r>
      <t>112</t>
    </r>
    <r>
      <rPr>
        <sz val="12"/>
        <rFont val="標楷體"/>
        <family val="4"/>
        <charset val="136"/>
      </rPr>
      <t xml:space="preserve">年
</t>
    </r>
    <r>
      <rPr>
        <sz val="12"/>
        <rFont val="Times New Roman"/>
        <family val="1"/>
      </rPr>
      <t>(2023)</t>
    </r>
    <phoneticPr fontId="30" type="noConversion"/>
  </si>
  <si>
    <r>
      <t>3</t>
    </r>
    <r>
      <rPr>
        <sz val="10"/>
        <rFont val="標楷體"/>
        <family val="4"/>
        <charset val="136"/>
      </rPr>
      <t>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</si>
</sst>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0.0%"/>
    <numFmt numFmtId="177" formatCode="_-* #,##0_-;\-* #,##0_-;_-* &quot;-&quot;??_-;_-@_-"/>
    <numFmt numFmtId="178" formatCode="0_);[Red]\(0\)"/>
  </numFmts>
  <fonts count="33">
    <font>
      <sz val="12"/>
      <color theme="1"/>
      <name val="新細明體"/>
      <family val="1"/>
      <charset val="136"/>
      <scheme val="minor"/>
    </font>
    <font>
      <b/>
      <sz val="14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標楷體"/>
      <family val="4"/>
      <charset val="136"/>
    </font>
    <font>
      <b/>
      <sz val="14"/>
      <name val="Times New Roman"/>
      <family val="1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b/>
      <sz val="12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b/>
      <sz val="14"/>
      <color indexed="8"/>
      <name val="標楷體"/>
      <family val="4"/>
      <charset val="136"/>
    </font>
    <font>
      <b/>
      <sz val="14"/>
      <color indexed="10"/>
      <name val="標楷體"/>
      <family val="4"/>
      <charset val="136"/>
    </font>
    <font>
      <b/>
      <sz val="14"/>
      <color indexed="10"/>
      <name val="Times New Roman"/>
      <family val="1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b/>
      <sz val="12"/>
      <color indexed="10"/>
      <name val="Times New Roman"/>
      <family val="1"/>
    </font>
    <font>
      <sz val="9"/>
      <color indexed="8"/>
      <name val="Times New Roman"/>
      <family val="1"/>
    </font>
    <font>
      <sz val="12"/>
      <color theme="1"/>
      <name val="新細明體"/>
      <family val="1"/>
      <charset val="136"/>
      <scheme val="minor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6"/>
      <color theme="1"/>
      <name val="新細明體"/>
      <family val="1"/>
      <charset val="136"/>
      <scheme val="minor"/>
    </font>
    <font>
      <sz val="12"/>
      <color rgb="FFFF0000"/>
      <name val="Times New Roman"/>
      <family val="1"/>
    </font>
    <font>
      <sz val="12"/>
      <name val="新細明體"/>
      <family val="1"/>
      <charset val="136"/>
      <scheme val="minor"/>
    </font>
    <font>
      <b/>
      <sz val="14"/>
      <color theme="1"/>
      <name val="Times New Roman"/>
      <family val="1"/>
    </font>
    <font>
      <sz val="9"/>
      <name val="新細明體"/>
      <family val="1"/>
      <charset val="136"/>
      <scheme val="minor"/>
    </font>
    <font>
      <sz val="10"/>
      <name val="Times New Roman"/>
      <family val="1"/>
    </font>
    <font>
      <sz val="1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/>
      <top style="thin">
        <color rgb="FFABABAB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139">
    <xf numFmtId="0" fontId="0" fillId="0" borderId="0" xfId="0">
      <alignment vertical="center"/>
    </xf>
    <xf numFmtId="0" fontId="3" fillId="0" borderId="4" xfId="3" applyFont="1" applyBorder="1" applyAlignment="1">
      <alignment horizontal="center" vertical="center" wrapText="1"/>
    </xf>
    <xf numFmtId="176" fontId="3" fillId="0" borderId="4" xfId="3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2" fillId="3" borderId="4" xfId="0" applyFont="1" applyFill="1" applyBorder="1">
      <alignment vertical="center"/>
    </xf>
    <xf numFmtId="177" fontId="23" fillId="3" borderId="4" xfId="1" applyNumberFormat="1" applyFont="1" applyFill="1" applyBorder="1" applyAlignment="1">
      <alignment horizontal="right" vertical="center"/>
    </xf>
    <xf numFmtId="10" fontId="23" fillId="3" borderId="4" xfId="2" applyNumberFormat="1" applyFont="1" applyFill="1" applyBorder="1">
      <alignment vertical="center"/>
    </xf>
    <xf numFmtId="0" fontId="24" fillId="0" borderId="4" xfId="0" applyFont="1" applyBorder="1" applyAlignment="1">
      <alignment horizontal="center" vertical="center"/>
    </xf>
    <xf numFmtId="177" fontId="25" fillId="0" borderId="4" xfId="1" applyNumberFormat="1" applyFont="1" applyFill="1" applyBorder="1">
      <alignment vertical="center"/>
    </xf>
    <xf numFmtId="177" fontId="21" fillId="0" borderId="4" xfId="1" applyNumberFormat="1" applyFont="1" applyBorder="1" applyAlignment="1">
      <alignment vertical="center"/>
    </xf>
    <xf numFmtId="0" fontId="26" fillId="0" borderId="0" xfId="0" applyFont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7" fontId="22" fillId="3" borderId="4" xfId="1" applyNumberFormat="1" applyFont="1" applyFill="1" applyBorder="1">
      <alignment vertical="center"/>
    </xf>
    <xf numFmtId="177" fontId="27" fillId="0" borderId="4" xfId="1" applyNumberFormat="1" applyFont="1" applyBorder="1" applyAlignment="1">
      <alignment vertical="center"/>
    </xf>
    <xf numFmtId="177" fontId="0" fillId="0" borderId="0" xfId="0" applyNumberFormat="1">
      <alignment vertical="center"/>
    </xf>
    <xf numFmtId="10" fontId="19" fillId="3" borderId="0" xfId="2" applyNumberFormat="1" applyFont="1" applyFill="1">
      <alignment vertical="center"/>
    </xf>
    <xf numFmtId="177" fontId="25" fillId="0" borderId="4" xfId="1" applyNumberFormat="1" applyFont="1" applyFill="1" applyBorder="1" applyAlignment="1">
      <alignment horizontal="center" vertical="center"/>
    </xf>
    <xf numFmtId="177" fontId="27" fillId="0" borderId="4" xfId="1" applyNumberFormat="1" applyFont="1" applyBorder="1" applyAlignment="1">
      <alignment horizontal="center" vertical="center"/>
    </xf>
    <xf numFmtId="10" fontId="19" fillId="0" borderId="0" xfId="2" applyNumberFormat="1" applyFont="1">
      <alignment vertical="center"/>
    </xf>
    <xf numFmtId="176" fontId="3" fillId="0" borderId="12" xfId="3" applyNumberFormat="1" applyFont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10" fontId="23" fillId="3" borderId="12" xfId="2" applyNumberFormat="1" applyFont="1" applyFill="1" applyBorder="1">
      <alignment vertical="center"/>
    </xf>
    <xf numFmtId="0" fontId="24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36" xfId="0" applyBorder="1">
      <alignment vertical="center"/>
    </xf>
    <xf numFmtId="0" fontId="24" fillId="0" borderId="17" xfId="0" applyFont="1" applyBorder="1" applyAlignment="1">
      <alignment horizontal="center" vertical="center"/>
    </xf>
    <xf numFmtId="177" fontId="25" fillId="0" borderId="18" xfId="1" applyNumberFormat="1" applyFont="1" applyFill="1" applyBorder="1" applyAlignment="1">
      <alignment horizontal="center" vertical="center"/>
    </xf>
    <xf numFmtId="177" fontId="27" fillId="0" borderId="18" xfId="1" applyNumberFormat="1" applyFont="1" applyBorder="1" applyAlignment="1">
      <alignment horizontal="center" vertical="center"/>
    </xf>
    <xf numFmtId="10" fontId="23" fillId="3" borderId="19" xfId="2" applyNumberFormat="1" applyFont="1" applyFill="1" applyBorder="1">
      <alignment vertical="center"/>
    </xf>
    <xf numFmtId="177" fontId="25" fillId="0" borderId="18" xfId="1" applyNumberFormat="1" applyFont="1" applyFill="1" applyBorder="1">
      <alignment vertical="center"/>
    </xf>
    <xf numFmtId="0" fontId="28" fillId="0" borderId="0" xfId="0" applyFont="1">
      <alignment vertical="center"/>
    </xf>
    <xf numFmtId="0" fontId="25" fillId="0" borderId="20" xfId="0" applyFont="1" applyBorder="1">
      <alignment vertical="center"/>
    </xf>
    <xf numFmtId="0" fontId="2" fillId="0" borderId="21" xfId="0" applyFont="1" applyBorder="1" applyAlignment="1">
      <alignment horizontal="right" vertical="center" wrapText="1"/>
    </xf>
    <xf numFmtId="0" fontId="25" fillId="0" borderId="25" xfId="0" applyFont="1" applyBorder="1">
      <alignment vertical="center"/>
    </xf>
    <xf numFmtId="0" fontId="25" fillId="0" borderId="26" xfId="0" applyFont="1" applyBorder="1">
      <alignment vertical="center"/>
    </xf>
    <xf numFmtId="0" fontId="7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 wrapText="1"/>
    </xf>
    <xf numFmtId="0" fontId="25" fillId="0" borderId="28" xfId="0" applyFont="1" applyBorder="1">
      <alignment vertical="center"/>
    </xf>
    <xf numFmtId="0" fontId="7" fillId="0" borderId="17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176" fontId="8" fillId="0" borderId="19" xfId="3" applyNumberFormat="1" applyFont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wrapText="1"/>
    </xf>
    <xf numFmtId="0" fontId="3" fillId="0" borderId="18" xfId="3" applyFont="1" applyBorder="1" applyAlignment="1">
      <alignment horizontal="center" vertical="center" wrapText="1"/>
    </xf>
    <xf numFmtId="177" fontId="9" fillId="2" borderId="29" xfId="1" applyNumberFormat="1" applyFont="1" applyFill="1" applyBorder="1" applyAlignment="1">
      <alignment horizontal="center" vertical="center" wrapText="1"/>
    </xf>
    <xf numFmtId="177" fontId="9" fillId="2" borderId="31" xfId="1" applyNumberFormat="1" applyFont="1" applyFill="1" applyBorder="1" applyAlignment="1">
      <alignment horizontal="center" vertical="center" wrapText="1"/>
    </xf>
    <xf numFmtId="176" fontId="9" fillId="2" borderId="30" xfId="2" applyNumberFormat="1" applyFont="1" applyFill="1" applyBorder="1" applyAlignment="1">
      <alignment horizontal="right" vertical="center"/>
    </xf>
    <xf numFmtId="177" fontId="22" fillId="2" borderId="29" xfId="1" applyNumberFormat="1" applyFont="1" applyFill="1" applyBorder="1" applyAlignment="1">
      <alignment horizontal="center" vertical="center" wrapText="1"/>
    </xf>
    <xf numFmtId="177" fontId="22" fillId="2" borderId="31" xfId="1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177" fontId="9" fillId="0" borderId="11" xfId="1" applyNumberFormat="1" applyFont="1" applyBorder="1" applyAlignment="1">
      <alignment horizontal="right" vertical="center"/>
    </xf>
    <xf numFmtId="176" fontId="3" fillId="0" borderId="12" xfId="2" applyNumberFormat="1" applyFont="1" applyBorder="1" applyAlignment="1">
      <alignment horizontal="right" vertical="center"/>
    </xf>
    <xf numFmtId="177" fontId="22" fillId="0" borderId="11" xfId="1" applyNumberFormat="1" applyFont="1" applyBorder="1" applyAlignment="1">
      <alignment horizontal="right" vertical="center"/>
    </xf>
    <xf numFmtId="177" fontId="25" fillId="0" borderId="4" xfId="1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177" fontId="2" fillId="0" borderId="4" xfId="1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177" fontId="9" fillId="0" borderId="17" xfId="1" applyNumberFormat="1" applyFont="1" applyBorder="1" applyAlignment="1">
      <alignment horizontal="right" vertical="center"/>
    </xf>
    <xf numFmtId="176" fontId="3" fillId="0" borderId="19" xfId="2" applyNumberFormat="1" applyFont="1" applyBorder="1" applyAlignment="1">
      <alignment horizontal="right" vertical="center"/>
    </xf>
    <xf numFmtId="177" fontId="22" fillId="0" borderId="17" xfId="1" applyNumberFormat="1" applyFont="1" applyBorder="1" applyAlignment="1">
      <alignment horizontal="right" vertical="center"/>
    </xf>
    <xf numFmtId="177" fontId="2" fillId="0" borderId="18" xfId="1" applyNumberFormat="1" applyFont="1" applyBorder="1" applyAlignment="1">
      <alignment horizontal="right" vertical="center" wrapText="1"/>
    </xf>
    <xf numFmtId="176" fontId="3" fillId="0" borderId="19" xfId="3" applyNumberFormat="1" applyFont="1" applyBorder="1" applyAlignment="1">
      <alignment horizontal="center" vertical="center" wrapText="1"/>
    </xf>
    <xf numFmtId="176" fontId="22" fillId="2" borderId="30" xfId="2" applyNumberFormat="1" applyFont="1" applyFill="1" applyBorder="1" applyAlignment="1">
      <alignment horizontal="right" vertical="center"/>
    </xf>
    <xf numFmtId="176" fontId="25" fillId="0" borderId="12" xfId="2" applyNumberFormat="1" applyFont="1" applyBorder="1" applyAlignment="1">
      <alignment horizontal="right" vertical="center"/>
    </xf>
    <xf numFmtId="176" fontId="25" fillId="0" borderId="19" xfId="2" applyNumberFormat="1" applyFont="1" applyBorder="1" applyAlignment="1">
      <alignment horizontal="right" vertical="center"/>
    </xf>
    <xf numFmtId="177" fontId="22" fillId="2" borderId="29" xfId="1" applyNumberFormat="1" applyFont="1" applyFill="1" applyBorder="1" applyAlignment="1">
      <alignment horizontal="right" vertical="center"/>
    </xf>
    <xf numFmtId="177" fontId="23" fillId="2" borderId="31" xfId="1" applyNumberFormat="1" applyFont="1" applyFill="1" applyBorder="1" applyAlignment="1">
      <alignment horizontal="right" vertical="center"/>
    </xf>
    <xf numFmtId="177" fontId="3" fillId="0" borderId="4" xfId="1" applyNumberFormat="1" applyFont="1" applyBorder="1" applyAlignment="1">
      <alignment horizontal="right" vertical="center"/>
    </xf>
    <xf numFmtId="177" fontId="21" fillId="0" borderId="4" xfId="1" applyNumberFormat="1" applyFont="1" applyBorder="1" applyAlignment="1">
      <alignment horizontal="right" vertical="center"/>
    </xf>
    <xf numFmtId="177" fontId="3" fillId="0" borderId="4" xfId="1" applyNumberFormat="1" applyFont="1" applyFill="1" applyBorder="1" applyAlignment="1">
      <alignment horizontal="right" vertical="center"/>
    </xf>
    <xf numFmtId="177" fontId="25" fillId="0" borderId="4" xfId="1" applyNumberFormat="1" applyFont="1" applyFill="1" applyBorder="1" applyAlignment="1">
      <alignment horizontal="right" vertical="center"/>
    </xf>
    <xf numFmtId="0" fontId="3" fillId="0" borderId="4" xfId="1" applyNumberFormat="1" applyFont="1" applyFill="1" applyBorder="1" applyAlignment="1">
      <alignment horizontal="right" vertical="center"/>
    </xf>
    <xf numFmtId="177" fontId="25" fillId="0" borderId="18" xfId="1" applyNumberFormat="1" applyFont="1" applyFill="1" applyBorder="1" applyAlignment="1">
      <alignment horizontal="right" vertical="center"/>
    </xf>
    <xf numFmtId="177" fontId="22" fillId="2" borderId="31" xfId="1" applyNumberFormat="1" applyFont="1" applyFill="1" applyBorder="1" applyAlignment="1">
      <alignment horizontal="right" vertical="center"/>
    </xf>
    <xf numFmtId="0" fontId="25" fillId="0" borderId="4" xfId="1" applyNumberFormat="1" applyFont="1" applyFill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18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8" fontId="3" fillId="0" borderId="32" xfId="1" applyNumberFormat="1" applyFont="1" applyBorder="1" applyAlignment="1">
      <alignment horizontal="right" vertical="center"/>
    </xf>
    <xf numFmtId="176" fontId="22" fillId="2" borderId="7" xfId="2" applyNumberFormat="1" applyFont="1" applyFill="1" applyBorder="1" applyAlignment="1">
      <alignment horizontal="right" vertical="center"/>
    </xf>
    <xf numFmtId="176" fontId="25" fillId="0" borderId="5" xfId="2" applyNumberFormat="1" applyFont="1" applyBorder="1" applyAlignment="1">
      <alignment horizontal="right" vertical="center"/>
    </xf>
    <xf numFmtId="178" fontId="3" fillId="0" borderId="6" xfId="1" applyNumberFormat="1" applyFont="1" applyBorder="1" applyAlignment="1">
      <alignment horizontal="right" vertical="center"/>
    </xf>
    <xf numFmtId="176" fontId="25" fillId="0" borderId="37" xfId="2" applyNumberFormat="1" applyFont="1" applyBorder="1" applyAlignment="1">
      <alignment horizontal="right" vertical="center"/>
    </xf>
    <xf numFmtId="177" fontId="22" fillId="2" borderId="9" xfId="1" applyNumberFormat="1" applyFont="1" applyFill="1" applyBorder="1" applyAlignment="1">
      <alignment horizontal="center" vertical="center" wrapText="1"/>
    </xf>
    <xf numFmtId="177" fontId="22" fillId="2" borderId="3" xfId="1" applyNumberFormat="1" applyFont="1" applyFill="1" applyBorder="1" applyAlignment="1">
      <alignment horizontal="center" vertical="center" wrapText="1"/>
    </xf>
    <xf numFmtId="176" fontId="22" fillId="2" borderId="10" xfId="2" applyNumberFormat="1" applyFont="1" applyFill="1" applyBorder="1" applyAlignment="1">
      <alignment horizontal="right" vertical="center"/>
    </xf>
    <xf numFmtId="178" fontId="3" fillId="0" borderId="11" xfId="1" applyNumberFormat="1" applyFont="1" applyBorder="1" applyAlignment="1">
      <alignment horizontal="right" vertical="center"/>
    </xf>
    <xf numFmtId="178" fontId="3" fillId="0" borderId="17" xfId="1" applyNumberFormat="1" applyFont="1" applyBorder="1" applyAlignment="1">
      <alignment horizontal="right" vertical="center"/>
    </xf>
    <xf numFmtId="178" fontId="3" fillId="0" borderId="33" xfId="1" applyNumberFormat="1" applyFont="1" applyBorder="1" applyAlignment="1">
      <alignment horizontal="right" vertical="center"/>
    </xf>
    <xf numFmtId="177" fontId="22" fillId="2" borderId="9" xfId="1" applyNumberFormat="1" applyFont="1" applyFill="1" applyBorder="1" applyAlignment="1">
      <alignment horizontal="right" vertical="center"/>
    </xf>
    <xf numFmtId="177" fontId="9" fillId="2" borderId="3" xfId="1" applyNumberFormat="1" applyFont="1" applyFill="1" applyBorder="1" applyAlignment="1">
      <alignment horizontal="right" vertical="center"/>
    </xf>
    <xf numFmtId="178" fontId="27" fillId="0" borderId="4" xfId="1" applyNumberFormat="1" applyFont="1" applyBorder="1" applyAlignment="1">
      <alignment vertical="center"/>
    </xf>
    <xf numFmtId="178" fontId="25" fillId="0" borderId="4" xfId="1" applyNumberFormat="1" applyFont="1" applyFill="1" applyBorder="1">
      <alignment vertical="center"/>
    </xf>
    <xf numFmtId="178" fontId="9" fillId="0" borderId="11" xfId="1" applyNumberFormat="1" applyFont="1" applyBorder="1" applyAlignment="1">
      <alignment horizontal="right" vertical="center"/>
    </xf>
    <xf numFmtId="178" fontId="3" fillId="0" borderId="4" xfId="1" applyNumberFormat="1" applyFont="1" applyBorder="1" applyAlignment="1">
      <alignment horizontal="right" vertical="center"/>
    </xf>
    <xf numFmtId="0" fontId="31" fillId="0" borderId="1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21" fillId="0" borderId="2" xfId="0" applyFont="1" applyBorder="1" applyAlignment="1">
      <alignment horizontal="right" vertical="center"/>
    </xf>
    <xf numFmtId="0" fontId="3" fillId="0" borderId="9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3" fillId="0" borderId="3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</cellXfs>
  <cellStyles count="4">
    <cellStyle name="一般" xfId="0" builtinId="0"/>
    <cellStyle name="一般 2" xfId="3" xr:uid="{00000000-0005-0000-0000-000001000000}"/>
    <cellStyle name="千分位" xfId="1" builtinId="3"/>
    <cellStyle name="百分比" xfId="2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en-US" altLang="zh-TW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12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年度每月諮詢男女次數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4826625838436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'112年度'!$D$4:$E$4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'112年度'!$A$8:$A$19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'112年度'!$D$8:$D$19</c:f>
              <c:numCache>
                <c:formatCode>_-* #,##0_-;\-* #,##0_-;_-* "-"??_-;_-@_-</c:formatCode>
                <c:ptCount val="12"/>
                <c:pt idx="0">
                  <c:v>245</c:v>
                </c:pt>
                <c:pt idx="1">
                  <c:v>190</c:v>
                </c:pt>
                <c:pt idx="2">
                  <c:v>223</c:v>
                </c:pt>
                <c:pt idx="3">
                  <c:v>139</c:v>
                </c:pt>
                <c:pt idx="4">
                  <c:v>136</c:v>
                </c:pt>
                <c:pt idx="5">
                  <c:v>164</c:v>
                </c:pt>
                <c:pt idx="6">
                  <c:v>113</c:v>
                </c:pt>
                <c:pt idx="7">
                  <c:v>121</c:v>
                </c:pt>
                <c:pt idx="8">
                  <c:v>110</c:v>
                </c:pt>
                <c:pt idx="9">
                  <c:v>61</c:v>
                </c:pt>
                <c:pt idx="10">
                  <c:v>65</c:v>
                </c:pt>
                <c:pt idx="1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14-46B6-A01F-5AE289649F0F}"/>
            </c:ext>
          </c:extLst>
        </c:ser>
        <c:ser>
          <c:idx val="0"/>
          <c:order val="1"/>
          <c:tx>
            <c:strRef>
              <c:f>'112年度'!$C$4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'112年度'!$A$8:$A$19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'112年度'!$C$8:$C$19</c:f>
              <c:numCache>
                <c:formatCode>_-* #,##0_-;\-* #,##0_-;_-* "-"??_-;_-@_-</c:formatCode>
                <c:ptCount val="12"/>
                <c:pt idx="0">
                  <c:v>2046</c:v>
                </c:pt>
                <c:pt idx="1">
                  <c:v>1567</c:v>
                </c:pt>
                <c:pt idx="2">
                  <c:v>1967</c:v>
                </c:pt>
                <c:pt idx="3">
                  <c:v>1031</c:v>
                </c:pt>
                <c:pt idx="4">
                  <c:v>1072</c:v>
                </c:pt>
                <c:pt idx="5">
                  <c:v>1014</c:v>
                </c:pt>
                <c:pt idx="6">
                  <c:v>1064</c:v>
                </c:pt>
                <c:pt idx="7">
                  <c:v>822</c:v>
                </c:pt>
                <c:pt idx="8">
                  <c:v>766</c:v>
                </c:pt>
                <c:pt idx="9">
                  <c:v>574</c:v>
                </c:pt>
                <c:pt idx="10">
                  <c:v>524</c:v>
                </c:pt>
                <c:pt idx="11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14-46B6-A01F-5AE289649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181974144"/>
        <c:axId val="181975680"/>
      </c:barChart>
      <c:catAx>
        <c:axId val="1819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81975680"/>
        <c:crosses val="autoZero"/>
        <c:auto val="1"/>
        <c:lblAlgn val="ctr"/>
        <c:lblOffset val="100"/>
        <c:noMultiLvlLbl val="0"/>
      </c:catAx>
      <c:valAx>
        <c:axId val="1819756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18197414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108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年度各縣市諮詢男女次數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10648762948518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'108年度'!$D$4:$E$4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59-4B98-8543-B4D13953CCB4}"/>
                </c:ext>
              </c:extLst>
            </c:dLbl>
            <c:dLbl>
              <c:idx val="2"/>
              <c:layout>
                <c:manualLayout>
                  <c:x val="-2.5019613166221479E-17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59-4B98-8543-B4D13953CCB4}"/>
                </c:ext>
              </c:extLst>
            </c:dLbl>
            <c:dLbl>
              <c:idx val="4"/>
              <c:layout>
                <c:manualLayout>
                  <c:x val="-4.0941658137154556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59-4B98-8543-B4D13953CCB4}"/>
                </c:ext>
              </c:extLst>
            </c:dLbl>
            <c:dLbl>
              <c:idx val="5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59-4B98-8543-B4D13953CCB4}"/>
                </c:ext>
              </c:extLst>
            </c:dLbl>
            <c:dLbl>
              <c:idx val="7"/>
              <c:layout>
                <c:manualLayout>
                  <c:x val="-6.82360968952575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59-4B98-8543-B4D13953CCB4}"/>
                </c:ext>
              </c:extLst>
            </c:dLbl>
            <c:dLbl>
              <c:idx val="9"/>
              <c:layout>
                <c:manualLayout>
                  <c:x val="-5.4588877516206077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59-4B98-8543-B4D13953CCB4}"/>
                </c:ext>
              </c:extLst>
            </c:dLbl>
            <c:dLbl>
              <c:idx val="10"/>
              <c:layout>
                <c:manualLayout>
                  <c:x val="-4.0941658137154556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59-4B98-8543-B4D13953CCB4}"/>
                </c:ext>
              </c:extLst>
            </c:dLbl>
            <c:dLbl>
              <c:idx val="11"/>
              <c:layout>
                <c:manualLayout>
                  <c:x val="-2.7294438758103039E-3"/>
                  <c:y val="4.1797283176593526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59-4B98-8543-B4D13953CCB4}"/>
                </c:ext>
              </c:extLst>
            </c:dLbl>
            <c:dLbl>
              <c:idx val="12"/>
              <c:layout>
                <c:manualLayout>
                  <c:x val="-1.364721937905151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59-4B98-8543-B4D13953CCB4}"/>
                </c:ext>
              </c:extLst>
            </c:dLbl>
            <c:dLbl>
              <c:idx val="13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59-4B98-8543-B4D13953CCB4}"/>
                </c:ext>
              </c:extLst>
            </c:dLbl>
            <c:dLbl>
              <c:idx val="14"/>
              <c:layout>
                <c:manualLayout>
                  <c:x val="-6.823609689525759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59-4B98-8543-B4D13953CCB4}"/>
                </c:ext>
              </c:extLst>
            </c:dLbl>
            <c:dLbl>
              <c:idx val="15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59-4B98-8543-B4D13953CCB4}"/>
                </c:ext>
              </c:extLst>
            </c:dLbl>
            <c:dLbl>
              <c:idx val="16"/>
              <c:layout>
                <c:manualLayout>
                  <c:x val="-4.0941658137154556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159-4B98-8543-B4D13953CCB4}"/>
                </c:ext>
              </c:extLst>
            </c:dLbl>
            <c:dLbl>
              <c:idx val="17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59-4B98-8543-B4D13953CCB4}"/>
                </c:ext>
              </c:extLst>
            </c:dLbl>
            <c:dLbl>
              <c:idx val="18"/>
              <c:layout>
                <c:manualLayout>
                  <c:x val="-4.0941658137153558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159-4B98-8543-B4D13953CCB4}"/>
                </c:ext>
              </c:extLst>
            </c:dLbl>
            <c:dLbl>
              <c:idx val="19"/>
              <c:layout>
                <c:manualLayout>
                  <c:x val="-2.7295513342306113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159-4B98-8543-B4D13953CCB4}"/>
                </c:ext>
              </c:extLst>
            </c:dLbl>
            <c:dLbl>
              <c:idx val="21"/>
              <c:layout>
                <c:manualLayout>
                  <c:x val="-2.7294438758103039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159-4B98-8543-B4D13953CC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'108年度'!$D$21:$D$42</c:f>
              <c:numCache>
                <c:formatCode>_-* #,##0_-;\-* #,##0_-;_-* "-"??_-;_-@_-</c:formatCode>
                <c:ptCount val="22"/>
                <c:pt idx="0">
                  <c:v>223</c:v>
                </c:pt>
                <c:pt idx="1">
                  <c:v>35</c:v>
                </c:pt>
                <c:pt idx="2">
                  <c:v>1</c:v>
                </c:pt>
                <c:pt idx="3">
                  <c:v>159</c:v>
                </c:pt>
                <c:pt idx="4">
                  <c:v>21</c:v>
                </c:pt>
                <c:pt idx="5">
                  <c:v>13</c:v>
                </c:pt>
                <c:pt idx="6">
                  <c:v>1</c:v>
                </c:pt>
                <c:pt idx="7">
                  <c:v>54</c:v>
                </c:pt>
                <c:pt idx="8">
                  <c:v>94</c:v>
                </c:pt>
                <c:pt idx="9">
                  <c:v>80</c:v>
                </c:pt>
                <c:pt idx="10">
                  <c:v>385</c:v>
                </c:pt>
                <c:pt idx="11">
                  <c:v>200</c:v>
                </c:pt>
                <c:pt idx="12">
                  <c:v>5</c:v>
                </c:pt>
                <c:pt idx="13">
                  <c:v>48</c:v>
                </c:pt>
                <c:pt idx="14">
                  <c:v>112</c:v>
                </c:pt>
                <c:pt idx="15">
                  <c:v>41</c:v>
                </c:pt>
                <c:pt idx="16">
                  <c:v>98</c:v>
                </c:pt>
                <c:pt idx="17">
                  <c:v>7</c:v>
                </c:pt>
                <c:pt idx="18">
                  <c:v>40</c:v>
                </c:pt>
                <c:pt idx="19">
                  <c:v>150</c:v>
                </c:pt>
                <c:pt idx="20">
                  <c:v>1</c:v>
                </c:pt>
                <c:pt idx="2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159-4B98-8543-B4D13953CCB4}"/>
            </c:ext>
          </c:extLst>
        </c:ser>
        <c:ser>
          <c:idx val="0"/>
          <c:order val="1"/>
          <c:tx>
            <c:strRef>
              <c:f>'108年度'!$C$4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8"/>
              <c:layout>
                <c:manualLayout>
                  <c:x val="-2.7294438758104036E-3"/>
                  <c:y val="0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FF0000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159-4B98-8543-B4D13953CCB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'108年度'!$C$21:$C$42</c:f>
              <c:numCache>
                <c:formatCode>_-* #,##0_-;\-* #,##0_-;_-* "-"??_-;_-@_-</c:formatCode>
                <c:ptCount val="22"/>
                <c:pt idx="0">
                  <c:v>1051</c:v>
                </c:pt>
                <c:pt idx="1">
                  <c:v>471</c:v>
                </c:pt>
                <c:pt idx="2">
                  <c:v>17</c:v>
                </c:pt>
                <c:pt idx="3">
                  <c:v>1022</c:v>
                </c:pt>
                <c:pt idx="4">
                  <c:v>107</c:v>
                </c:pt>
                <c:pt idx="5">
                  <c:v>70</c:v>
                </c:pt>
                <c:pt idx="6">
                  <c:v>11</c:v>
                </c:pt>
                <c:pt idx="7">
                  <c:v>201</c:v>
                </c:pt>
                <c:pt idx="8">
                  <c:v>322</c:v>
                </c:pt>
                <c:pt idx="9">
                  <c:v>493</c:v>
                </c:pt>
                <c:pt idx="10">
                  <c:v>2326</c:v>
                </c:pt>
                <c:pt idx="11">
                  <c:v>1344</c:v>
                </c:pt>
                <c:pt idx="12">
                  <c:v>44</c:v>
                </c:pt>
                <c:pt idx="13">
                  <c:v>357</c:v>
                </c:pt>
                <c:pt idx="14">
                  <c:v>702</c:v>
                </c:pt>
                <c:pt idx="15">
                  <c:v>314</c:v>
                </c:pt>
                <c:pt idx="16">
                  <c:v>525</c:v>
                </c:pt>
                <c:pt idx="17">
                  <c:v>27</c:v>
                </c:pt>
                <c:pt idx="18">
                  <c:v>231</c:v>
                </c:pt>
                <c:pt idx="19">
                  <c:v>697</c:v>
                </c:pt>
                <c:pt idx="20">
                  <c:v>11</c:v>
                </c:pt>
                <c:pt idx="2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159-4B98-8543-B4D13953C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2593792"/>
        <c:axId val="202595328"/>
      </c:barChart>
      <c:catAx>
        <c:axId val="2025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2595328"/>
        <c:crosses val="autoZero"/>
        <c:auto val="1"/>
        <c:lblAlgn val="ctr"/>
        <c:lblOffset val="100"/>
        <c:noMultiLvlLbl val="0"/>
      </c:catAx>
      <c:valAx>
        <c:axId val="202595328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2593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448532173846922"/>
          <c:y val="0.19268140145405743"/>
          <c:w val="0.3170155417218628"/>
          <c:h val="9.5544496588788816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107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年度每月諮詢男女次數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4826625838436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'107年度'!$D$4:$E$4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'107年度'!$D$8:$D$19</c:f>
              <c:numCache>
                <c:formatCode>_-* #,##0_-;\-* #,##0_-;_-* "-"??_-;_-@_-</c:formatCode>
                <c:ptCount val="12"/>
                <c:pt idx="0">
                  <c:v>555</c:v>
                </c:pt>
                <c:pt idx="1">
                  <c:v>264</c:v>
                </c:pt>
                <c:pt idx="2">
                  <c:v>539</c:v>
                </c:pt>
                <c:pt idx="3">
                  <c:v>215</c:v>
                </c:pt>
                <c:pt idx="4">
                  <c:v>250</c:v>
                </c:pt>
                <c:pt idx="5">
                  <c:v>176</c:v>
                </c:pt>
                <c:pt idx="6">
                  <c:v>309</c:v>
                </c:pt>
                <c:pt idx="7">
                  <c:v>81</c:v>
                </c:pt>
                <c:pt idx="8">
                  <c:v>23</c:v>
                </c:pt>
                <c:pt idx="9">
                  <c:v>174</c:v>
                </c:pt>
                <c:pt idx="10">
                  <c:v>154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0-4EEC-9EB9-8200F0881A6D}"/>
            </c:ext>
          </c:extLst>
        </c:ser>
        <c:ser>
          <c:idx val="0"/>
          <c:order val="1"/>
          <c:tx>
            <c:strRef>
              <c:f>'107年度'!$C$4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'107年度'!$C$8:$C$19</c:f>
              <c:numCache>
                <c:formatCode>_-* #,##0_-;\-* #,##0_-;_-* "-"??_-;_-@_-</c:formatCode>
                <c:ptCount val="12"/>
                <c:pt idx="0">
                  <c:v>3124</c:v>
                </c:pt>
                <c:pt idx="1">
                  <c:v>2009</c:v>
                </c:pt>
                <c:pt idx="2">
                  <c:v>2706</c:v>
                </c:pt>
                <c:pt idx="3">
                  <c:v>1229</c:v>
                </c:pt>
                <c:pt idx="4">
                  <c:v>1118</c:v>
                </c:pt>
                <c:pt idx="5">
                  <c:v>699</c:v>
                </c:pt>
                <c:pt idx="6">
                  <c:v>1257</c:v>
                </c:pt>
                <c:pt idx="7">
                  <c:v>545</c:v>
                </c:pt>
                <c:pt idx="8">
                  <c:v>116</c:v>
                </c:pt>
                <c:pt idx="9">
                  <c:v>834</c:v>
                </c:pt>
                <c:pt idx="10">
                  <c:v>855</c:v>
                </c:pt>
                <c:pt idx="11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0-4EEC-9EB9-8200F0881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26317824"/>
        <c:axId val="226319360"/>
      </c:barChart>
      <c:catAx>
        <c:axId val="22631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319360"/>
        <c:crosses val="autoZero"/>
        <c:auto val="1"/>
        <c:lblAlgn val="ctr"/>
        <c:lblOffset val="100"/>
        <c:noMultiLvlLbl val="0"/>
      </c:catAx>
      <c:valAx>
        <c:axId val="226319360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317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519716541657817"/>
          <c:y val="0.18660862923561281"/>
          <c:w val="0.315750561074647"/>
          <c:h val="9.5696732941339901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107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年度各縣市諮詢男女次數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10648762948518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'107年度'!$D$4:$E$4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BB-4D64-AE30-5BC2FF863040}"/>
                </c:ext>
              </c:extLst>
            </c:dLbl>
            <c:dLbl>
              <c:idx val="2"/>
              <c:layout>
                <c:manualLayout>
                  <c:x val="-2.5019613166221479E-17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BB-4D64-AE30-5BC2FF863040}"/>
                </c:ext>
              </c:extLst>
            </c:dLbl>
            <c:dLbl>
              <c:idx val="4"/>
              <c:layout>
                <c:manualLayout>
                  <c:x val="-4.0941658137154556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BB-4D64-AE30-5BC2FF863040}"/>
                </c:ext>
              </c:extLst>
            </c:dLbl>
            <c:dLbl>
              <c:idx val="5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BB-4D64-AE30-5BC2FF863040}"/>
                </c:ext>
              </c:extLst>
            </c:dLbl>
            <c:dLbl>
              <c:idx val="7"/>
              <c:layout>
                <c:manualLayout>
                  <c:x val="-6.82360968952575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BB-4D64-AE30-5BC2FF863040}"/>
                </c:ext>
              </c:extLst>
            </c:dLbl>
            <c:dLbl>
              <c:idx val="9"/>
              <c:layout>
                <c:manualLayout>
                  <c:x val="-5.4588877516206077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BB-4D64-AE30-5BC2FF863040}"/>
                </c:ext>
              </c:extLst>
            </c:dLbl>
            <c:dLbl>
              <c:idx val="10"/>
              <c:layout>
                <c:manualLayout>
                  <c:x val="-4.0941658137154556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BB-4D64-AE30-5BC2FF863040}"/>
                </c:ext>
              </c:extLst>
            </c:dLbl>
            <c:dLbl>
              <c:idx val="11"/>
              <c:layout>
                <c:manualLayout>
                  <c:x val="-2.7294438758103039E-3"/>
                  <c:y val="4.1797283176593526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BB-4D64-AE30-5BC2FF863040}"/>
                </c:ext>
              </c:extLst>
            </c:dLbl>
            <c:dLbl>
              <c:idx val="12"/>
              <c:layout>
                <c:manualLayout>
                  <c:x val="-1.364721937905151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BB-4D64-AE30-5BC2FF863040}"/>
                </c:ext>
              </c:extLst>
            </c:dLbl>
            <c:dLbl>
              <c:idx val="13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BB-4D64-AE30-5BC2FF863040}"/>
                </c:ext>
              </c:extLst>
            </c:dLbl>
            <c:dLbl>
              <c:idx val="14"/>
              <c:layout>
                <c:manualLayout>
                  <c:x val="-6.823609689525759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BB-4D64-AE30-5BC2FF863040}"/>
                </c:ext>
              </c:extLst>
            </c:dLbl>
            <c:dLbl>
              <c:idx val="15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BB-4D64-AE30-5BC2FF863040}"/>
                </c:ext>
              </c:extLst>
            </c:dLbl>
            <c:dLbl>
              <c:idx val="16"/>
              <c:layout>
                <c:manualLayout>
                  <c:x val="-4.0941658137154556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EBB-4D64-AE30-5BC2FF863040}"/>
                </c:ext>
              </c:extLst>
            </c:dLbl>
            <c:dLbl>
              <c:idx val="17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BB-4D64-AE30-5BC2FF863040}"/>
                </c:ext>
              </c:extLst>
            </c:dLbl>
            <c:dLbl>
              <c:idx val="18"/>
              <c:layout>
                <c:manualLayout>
                  <c:x val="-4.0941658137153558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EBB-4D64-AE30-5BC2FF863040}"/>
                </c:ext>
              </c:extLst>
            </c:dLbl>
            <c:dLbl>
              <c:idx val="19"/>
              <c:layout>
                <c:manualLayout>
                  <c:x val="-2.7295513342306113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BB-4D64-AE30-5BC2FF863040}"/>
                </c:ext>
              </c:extLst>
            </c:dLbl>
            <c:dLbl>
              <c:idx val="21"/>
              <c:layout>
                <c:manualLayout>
                  <c:x val="-2.7294438758103039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EBB-4D64-AE30-5BC2FF8630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'107年度'!$D$21:$D$42</c:f>
              <c:numCache>
                <c:formatCode>_-* #,##0_-;\-* #,##0_-;_-* "-"??_-;_-@_-</c:formatCode>
                <c:ptCount val="22"/>
                <c:pt idx="0">
                  <c:v>373</c:v>
                </c:pt>
                <c:pt idx="1">
                  <c:v>30</c:v>
                </c:pt>
                <c:pt idx="2">
                  <c:v>2</c:v>
                </c:pt>
                <c:pt idx="3">
                  <c:v>214</c:v>
                </c:pt>
                <c:pt idx="4">
                  <c:v>53</c:v>
                </c:pt>
                <c:pt idx="5">
                  <c:v>15</c:v>
                </c:pt>
                <c:pt idx="6">
                  <c:v>0</c:v>
                </c:pt>
                <c:pt idx="7">
                  <c:v>70</c:v>
                </c:pt>
                <c:pt idx="8">
                  <c:v>131</c:v>
                </c:pt>
                <c:pt idx="9">
                  <c:v>132</c:v>
                </c:pt>
                <c:pt idx="10">
                  <c:v>566</c:v>
                </c:pt>
                <c:pt idx="11">
                  <c:v>380</c:v>
                </c:pt>
                <c:pt idx="12">
                  <c:v>6</c:v>
                </c:pt>
                <c:pt idx="13">
                  <c:v>60</c:v>
                </c:pt>
                <c:pt idx="14">
                  <c:v>178</c:v>
                </c:pt>
                <c:pt idx="15">
                  <c:v>40</c:v>
                </c:pt>
                <c:pt idx="16">
                  <c:v>92</c:v>
                </c:pt>
                <c:pt idx="17">
                  <c:v>0</c:v>
                </c:pt>
                <c:pt idx="18">
                  <c:v>64</c:v>
                </c:pt>
                <c:pt idx="19">
                  <c:v>248</c:v>
                </c:pt>
                <c:pt idx="20">
                  <c:v>4</c:v>
                </c:pt>
                <c:pt idx="21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EBB-4D64-AE30-5BC2FF863040}"/>
            </c:ext>
          </c:extLst>
        </c:ser>
        <c:ser>
          <c:idx val="0"/>
          <c:order val="1"/>
          <c:tx>
            <c:strRef>
              <c:f>'107年度'!$C$4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8"/>
              <c:layout>
                <c:manualLayout>
                  <c:x val="-2.7294438758104036E-3"/>
                  <c:y val="0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FF0000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BB-4D64-AE30-5BC2FF8630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'107年度'!$C$21:$C$42</c:f>
              <c:numCache>
                <c:formatCode>_-* #,##0_-;\-* #,##0_-;_-* "-"??_-;_-@_-</c:formatCode>
                <c:ptCount val="22"/>
                <c:pt idx="0">
                  <c:v>1473</c:v>
                </c:pt>
                <c:pt idx="1">
                  <c:v>365</c:v>
                </c:pt>
                <c:pt idx="2">
                  <c:v>29</c:v>
                </c:pt>
                <c:pt idx="3">
                  <c:v>1622</c:v>
                </c:pt>
                <c:pt idx="4">
                  <c:v>222</c:v>
                </c:pt>
                <c:pt idx="5">
                  <c:v>75</c:v>
                </c:pt>
                <c:pt idx="6">
                  <c:v>27</c:v>
                </c:pt>
                <c:pt idx="7">
                  <c:v>233</c:v>
                </c:pt>
                <c:pt idx="8">
                  <c:v>440</c:v>
                </c:pt>
                <c:pt idx="9">
                  <c:v>671</c:v>
                </c:pt>
                <c:pt idx="10">
                  <c:v>3129</c:v>
                </c:pt>
                <c:pt idx="11">
                  <c:v>1895</c:v>
                </c:pt>
                <c:pt idx="12">
                  <c:v>68</c:v>
                </c:pt>
                <c:pt idx="13">
                  <c:v>413</c:v>
                </c:pt>
                <c:pt idx="14">
                  <c:v>922</c:v>
                </c:pt>
                <c:pt idx="15">
                  <c:v>514</c:v>
                </c:pt>
                <c:pt idx="16">
                  <c:v>896</c:v>
                </c:pt>
                <c:pt idx="17">
                  <c:v>16</c:v>
                </c:pt>
                <c:pt idx="18">
                  <c:v>261</c:v>
                </c:pt>
                <c:pt idx="19">
                  <c:v>984</c:v>
                </c:pt>
                <c:pt idx="20">
                  <c:v>12</c:v>
                </c:pt>
                <c:pt idx="21">
                  <c:v>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EBB-4D64-AE30-5BC2FF863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26371072"/>
        <c:axId val="226372608"/>
      </c:barChart>
      <c:catAx>
        <c:axId val="22637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372608"/>
        <c:crosses val="autoZero"/>
        <c:auto val="1"/>
        <c:lblAlgn val="ctr"/>
        <c:lblOffset val="100"/>
        <c:noMultiLvlLbl val="0"/>
      </c:catAx>
      <c:valAx>
        <c:axId val="22637260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371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519716541657817"/>
          <c:y val="0.1913934658826798"/>
          <c:w val="0.315750561074647"/>
          <c:h val="9.5696732941339901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106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年度每月諮詢男女次數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4826625838436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'106年度'!$D$4:$E$4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'106年度'!$D$8:$D$19</c:f>
              <c:numCache>
                <c:formatCode>_-* #,##0_-;\-* #,##0_-;_-* "-"??_-;_-@_-</c:formatCode>
                <c:ptCount val="12"/>
                <c:pt idx="0">
                  <c:v>379</c:v>
                </c:pt>
                <c:pt idx="1">
                  <c:v>440</c:v>
                </c:pt>
                <c:pt idx="2">
                  <c:v>254</c:v>
                </c:pt>
                <c:pt idx="3">
                  <c:v>205</c:v>
                </c:pt>
                <c:pt idx="4">
                  <c:v>125</c:v>
                </c:pt>
                <c:pt idx="5">
                  <c:v>23</c:v>
                </c:pt>
                <c:pt idx="6">
                  <c:v>12</c:v>
                </c:pt>
                <c:pt idx="7">
                  <c:v>46</c:v>
                </c:pt>
                <c:pt idx="8">
                  <c:v>246</c:v>
                </c:pt>
                <c:pt idx="9">
                  <c:v>5</c:v>
                </c:pt>
                <c:pt idx="10">
                  <c:v>243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2-47DC-9842-8234594853B2}"/>
            </c:ext>
          </c:extLst>
        </c:ser>
        <c:ser>
          <c:idx val="0"/>
          <c:order val="1"/>
          <c:tx>
            <c:strRef>
              <c:f>'106年度'!$C$4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'106年度'!$C$8:$C$19</c:f>
              <c:numCache>
                <c:formatCode>_-* #,##0_-;\-* #,##0_-;_-* "-"??_-;_-@_-</c:formatCode>
                <c:ptCount val="12"/>
                <c:pt idx="0">
                  <c:v>2362</c:v>
                </c:pt>
                <c:pt idx="1">
                  <c:v>2829</c:v>
                </c:pt>
                <c:pt idx="2">
                  <c:v>1393</c:v>
                </c:pt>
                <c:pt idx="3">
                  <c:v>638</c:v>
                </c:pt>
                <c:pt idx="4">
                  <c:v>419</c:v>
                </c:pt>
                <c:pt idx="5">
                  <c:v>112</c:v>
                </c:pt>
                <c:pt idx="6">
                  <c:v>77</c:v>
                </c:pt>
                <c:pt idx="7">
                  <c:v>293</c:v>
                </c:pt>
                <c:pt idx="8">
                  <c:v>1403</c:v>
                </c:pt>
                <c:pt idx="9">
                  <c:v>32</c:v>
                </c:pt>
                <c:pt idx="10">
                  <c:v>962</c:v>
                </c:pt>
                <c:pt idx="11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42-47DC-9842-823459485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26002432"/>
        <c:axId val="226003968"/>
      </c:barChart>
      <c:catAx>
        <c:axId val="226002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003968"/>
        <c:crosses val="autoZero"/>
        <c:auto val="1"/>
        <c:lblAlgn val="ctr"/>
        <c:lblOffset val="100"/>
        <c:noMultiLvlLbl val="0"/>
      </c:catAx>
      <c:valAx>
        <c:axId val="22600396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0024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519716541657817"/>
          <c:y val="0.1913934658826798"/>
          <c:w val="0.315750561074647"/>
          <c:h val="9.5696732941339901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106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年度各縣市諮詢男女次數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10648762948518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'106年度'!$D$4:$E$4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AF-4C72-BA0A-E2282AEFF427}"/>
                </c:ext>
              </c:extLst>
            </c:dLbl>
            <c:dLbl>
              <c:idx val="2"/>
              <c:layout>
                <c:manualLayout>
                  <c:x val="-2.5019613166221479E-17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AF-4C72-BA0A-E2282AEFF427}"/>
                </c:ext>
              </c:extLst>
            </c:dLbl>
            <c:dLbl>
              <c:idx val="4"/>
              <c:layout>
                <c:manualLayout>
                  <c:x val="-4.0941658137154556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AF-4C72-BA0A-E2282AEFF427}"/>
                </c:ext>
              </c:extLst>
            </c:dLbl>
            <c:dLbl>
              <c:idx val="5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AF-4C72-BA0A-E2282AEFF427}"/>
                </c:ext>
              </c:extLst>
            </c:dLbl>
            <c:dLbl>
              <c:idx val="7"/>
              <c:layout>
                <c:manualLayout>
                  <c:x val="-6.82360968952575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AF-4C72-BA0A-E2282AEFF427}"/>
                </c:ext>
              </c:extLst>
            </c:dLbl>
            <c:dLbl>
              <c:idx val="9"/>
              <c:layout>
                <c:manualLayout>
                  <c:x val="-5.4588877516206077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AF-4C72-BA0A-E2282AEFF427}"/>
                </c:ext>
              </c:extLst>
            </c:dLbl>
            <c:dLbl>
              <c:idx val="10"/>
              <c:layout>
                <c:manualLayout>
                  <c:x val="-4.0941658137154556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AF-4C72-BA0A-E2282AEFF427}"/>
                </c:ext>
              </c:extLst>
            </c:dLbl>
            <c:dLbl>
              <c:idx val="11"/>
              <c:layout>
                <c:manualLayout>
                  <c:x val="-2.7294438758103039E-3"/>
                  <c:y val="4.1797283176593526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AF-4C72-BA0A-E2282AEFF427}"/>
                </c:ext>
              </c:extLst>
            </c:dLbl>
            <c:dLbl>
              <c:idx val="12"/>
              <c:layout>
                <c:manualLayout>
                  <c:x val="-1.364721937905151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AF-4C72-BA0A-E2282AEFF427}"/>
                </c:ext>
              </c:extLst>
            </c:dLbl>
            <c:dLbl>
              <c:idx val="13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AF-4C72-BA0A-E2282AEFF427}"/>
                </c:ext>
              </c:extLst>
            </c:dLbl>
            <c:dLbl>
              <c:idx val="14"/>
              <c:layout>
                <c:manualLayout>
                  <c:x val="-6.823609689525759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AF-4C72-BA0A-E2282AEFF427}"/>
                </c:ext>
              </c:extLst>
            </c:dLbl>
            <c:dLbl>
              <c:idx val="15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AF-4C72-BA0A-E2282AEFF427}"/>
                </c:ext>
              </c:extLst>
            </c:dLbl>
            <c:dLbl>
              <c:idx val="16"/>
              <c:layout>
                <c:manualLayout>
                  <c:x val="-4.0941658137154556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AF-4C72-BA0A-E2282AEFF427}"/>
                </c:ext>
              </c:extLst>
            </c:dLbl>
            <c:dLbl>
              <c:idx val="17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AF-4C72-BA0A-E2282AEFF427}"/>
                </c:ext>
              </c:extLst>
            </c:dLbl>
            <c:dLbl>
              <c:idx val="18"/>
              <c:layout>
                <c:manualLayout>
                  <c:x val="-4.0941658137153558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AF-4C72-BA0A-E2282AEFF427}"/>
                </c:ext>
              </c:extLst>
            </c:dLbl>
            <c:dLbl>
              <c:idx val="19"/>
              <c:layout>
                <c:manualLayout>
                  <c:x val="-2.7295513342306113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AF-4C72-BA0A-E2282AEFF427}"/>
                </c:ext>
              </c:extLst>
            </c:dLbl>
            <c:dLbl>
              <c:idx val="21"/>
              <c:layout>
                <c:manualLayout>
                  <c:x val="-2.7294438758103039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AF-4C72-BA0A-E2282AEFF4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'106年度'!$D$21:$D$42</c:f>
              <c:numCache>
                <c:formatCode>_-* #,##0_-;\-* #,##0_-;_-* "-"??_-;_-@_-</c:formatCode>
                <c:ptCount val="22"/>
                <c:pt idx="0">
                  <c:v>317</c:v>
                </c:pt>
                <c:pt idx="1">
                  <c:v>33</c:v>
                </c:pt>
                <c:pt idx="2">
                  <c:v>2</c:v>
                </c:pt>
                <c:pt idx="3">
                  <c:v>217</c:v>
                </c:pt>
                <c:pt idx="4">
                  <c:v>45</c:v>
                </c:pt>
                <c:pt idx="5">
                  <c:v>19</c:v>
                </c:pt>
                <c:pt idx="6">
                  <c:v>0</c:v>
                </c:pt>
                <c:pt idx="7">
                  <c:v>77</c:v>
                </c:pt>
                <c:pt idx="8">
                  <c:v>116</c:v>
                </c:pt>
                <c:pt idx="9">
                  <c:v>82</c:v>
                </c:pt>
                <c:pt idx="10">
                  <c:v>357</c:v>
                </c:pt>
                <c:pt idx="11">
                  <c:v>265</c:v>
                </c:pt>
                <c:pt idx="12">
                  <c:v>8</c:v>
                </c:pt>
                <c:pt idx="13">
                  <c:v>58</c:v>
                </c:pt>
                <c:pt idx="14">
                  <c:v>104</c:v>
                </c:pt>
                <c:pt idx="15">
                  <c:v>9</c:v>
                </c:pt>
                <c:pt idx="16">
                  <c:v>53</c:v>
                </c:pt>
                <c:pt idx="17">
                  <c:v>3</c:v>
                </c:pt>
                <c:pt idx="18">
                  <c:v>31</c:v>
                </c:pt>
                <c:pt idx="19">
                  <c:v>196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4AF-4C72-BA0A-E2282AEFF427}"/>
            </c:ext>
          </c:extLst>
        </c:ser>
        <c:ser>
          <c:idx val="0"/>
          <c:order val="1"/>
          <c:tx>
            <c:strRef>
              <c:f>'106年度'!$C$4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8"/>
              <c:layout>
                <c:manualLayout>
                  <c:x val="-2.7294438758104036E-3"/>
                  <c:y val="0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FF0000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AF-4C72-BA0A-E2282AEFF4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'106年度'!$A$21:$A$42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'106年度'!$C$21:$C$42</c:f>
              <c:numCache>
                <c:formatCode>_-* #,##0_-;\-* #,##0_-;_-* "-"??_-;_-@_-</c:formatCode>
                <c:ptCount val="22"/>
                <c:pt idx="0">
                  <c:v>1135</c:v>
                </c:pt>
                <c:pt idx="1">
                  <c:v>215</c:v>
                </c:pt>
                <c:pt idx="2">
                  <c:v>10</c:v>
                </c:pt>
                <c:pt idx="3">
                  <c:v>1282</c:v>
                </c:pt>
                <c:pt idx="4">
                  <c:v>145</c:v>
                </c:pt>
                <c:pt idx="5">
                  <c:v>60</c:v>
                </c:pt>
                <c:pt idx="6">
                  <c:v>13</c:v>
                </c:pt>
                <c:pt idx="7">
                  <c:v>250</c:v>
                </c:pt>
                <c:pt idx="8">
                  <c:v>340</c:v>
                </c:pt>
                <c:pt idx="9">
                  <c:v>518</c:v>
                </c:pt>
                <c:pt idx="10">
                  <c:v>2221</c:v>
                </c:pt>
                <c:pt idx="11">
                  <c:v>1386</c:v>
                </c:pt>
                <c:pt idx="12">
                  <c:v>48</c:v>
                </c:pt>
                <c:pt idx="13">
                  <c:v>309</c:v>
                </c:pt>
                <c:pt idx="14">
                  <c:v>653</c:v>
                </c:pt>
                <c:pt idx="15">
                  <c:v>423</c:v>
                </c:pt>
                <c:pt idx="16">
                  <c:v>658</c:v>
                </c:pt>
                <c:pt idx="17">
                  <c:v>28</c:v>
                </c:pt>
                <c:pt idx="18">
                  <c:v>142</c:v>
                </c:pt>
                <c:pt idx="19">
                  <c:v>745</c:v>
                </c:pt>
                <c:pt idx="20">
                  <c:v>8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4AF-4C72-BA0A-E2282AEFF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26169984"/>
        <c:axId val="226171520"/>
      </c:barChart>
      <c:catAx>
        <c:axId val="22616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171520"/>
        <c:crosses val="autoZero"/>
        <c:auto val="1"/>
        <c:lblAlgn val="ctr"/>
        <c:lblOffset val="100"/>
        <c:noMultiLvlLbl val="0"/>
      </c:catAx>
      <c:valAx>
        <c:axId val="226171520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169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519716541657817"/>
          <c:y val="0.18820357478463515"/>
          <c:w val="0.31760247052376517"/>
          <c:h val="9.5696732941339901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105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年度每月諮詢男女次數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4826625838436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'105年度'!$D$4:$E$4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'105年度'!$A$8:$A$19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'105年度'!$D$8:$D$19</c:f>
              <c:numCache>
                <c:formatCode>_-* #,##0_-;\-* #,##0_-;_-* "-"??_-;_-@_-</c:formatCode>
                <c:ptCount val="12"/>
                <c:pt idx="0">
                  <c:v>382</c:v>
                </c:pt>
                <c:pt idx="1">
                  <c:v>354</c:v>
                </c:pt>
                <c:pt idx="2">
                  <c:v>641</c:v>
                </c:pt>
                <c:pt idx="3">
                  <c:v>444</c:v>
                </c:pt>
                <c:pt idx="4">
                  <c:v>44</c:v>
                </c:pt>
                <c:pt idx="5">
                  <c:v>6</c:v>
                </c:pt>
                <c:pt idx="6">
                  <c:v>10</c:v>
                </c:pt>
                <c:pt idx="7">
                  <c:v>16</c:v>
                </c:pt>
                <c:pt idx="8">
                  <c:v>60</c:v>
                </c:pt>
                <c:pt idx="9">
                  <c:v>140</c:v>
                </c:pt>
                <c:pt idx="10">
                  <c:v>255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73-4BF9-B3EB-6B7FBA657985}"/>
            </c:ext>
          </c:extLst>
        </c:ser>
        <c:ser>
          <c:idx val="0"/>
          <c:order val="1"/>
          <c:tx>
            <c:strRef>
              <c:f>'105年度'!$C$4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'105年度'!$A$8:$A$19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'105年度'!$C$8:$C$19</c:f>
              <c:numCache>
                <c:formatCode>_-* #,##0_-;\-* #,##0_-;_-* "-"??_-;_-@_-</c:formatCode>
                <c:ptCount val="12"/>
                <c:pt idx="0">
                  <c:v>1975</c:v>
                </c:pt>
                <c:pt idx="1">
                  <c:v>1816</c:v>
                </c:pt>
                <c:pt idx="2">
                  <c:v>2878</c:v>
                </c:pt>
                <c:pt idx="3">
                  <c:v>1287</c:v>
                </c:pt>
                <c:pt idx="4">
                  <c:v>159</c:v>
                </c:pt>
                <c:pt idx="5">
                  <c:v>54</c:v>
                </c:pt>
                <c:pt idx="6">
                  <c:v>72</c:v>
                </c:pt>
                <c:pt idx="7">
                  <c:v>32</c:v>
                </c:pt>
                <c:pt idx="8">
                  <c:v>503</c:v>
                </c:pt>
                <c:pt idx="9">
                  <c:v>1051</c:v>
                </c:pt>
                <c:pt idx="10">
                  <c:v>746</c:v>
                </c:pt>
                <c:pt idx="1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73-4BF9-B3EB-6B7FBA6579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26759808"/>
        <c:axId val="226761344"/>
      </c:barChart>
      <c:catAx>
        <c:axId val="22675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761344"/>
        <c:crosses val="autoZero"/>
        <c:auto val="1"/>
        <c:lblAlgn val="ctr"/>
        <c:lblOffset val="100"/>
        <c:noMultiLvlLbl val="0"/>
      </c:catAx>
      <c:valAx>
        <c:axId val="226761344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759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35610781765979"/>
          <c:y val="0.19268140145405743"/>
          <c:w val="0.3170155417218628"/>
          <c:h val="9.5544496588788816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105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年度各縣市諮詢男女次數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10648762948518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'105年度'!$D$4:$E$4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6.269592476489028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BF-4674-A21E-A95938D8C822}"/>
                </c:ext>
              </c:extLst>
            </c:dLbl>
            <c:dLbl>
              <c:idx val="2"/>
              <c:layout>
                <c:manualLayout>
                  <c:x val="-2.5019613166221479E-17"/>
                  <c:y val="6.269592476489028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BF-4674-A21E-A95938D8C822}"/>
                </c:ext>
              </c:extLst>
            </c:dLbl>
            <c:dLbl>
              <c:idx val="4"/>
              <c:layout>
                <c:manualLayout>
                  <c:x val="-4.0941658137154556E-3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BF-4674-A21E-A95938D8C822}"/>
                </c:ext>
              </c:extLst>
            </c:dLbl>
            <c:dLbl>
              <c:idx val="5"/>
              <c:layout>
                <c:manualLayout>
                  <c:x val="0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BF-4674-A21E-A95938D8C822}"/>
                </c:ext>
              </c:extLst>
            </c:dLbl>
            <c:dLbl>
              <c:idx val="7"/>
              <c:layout>
                <c:manualLayout>
                  <c:x val="-6.823609689525759E-3"/>
                  <c:y val="6.269592476489028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BF-4674-A21E-A95938D8C822}"/>
                </c:ext>
              </c:extLst>
            </c:dLbl>
            <c:dLbl>
              <c:idx val="9"/>
              <c:layout>
                <c:manualLayout>
                  <c:x val="-5.4588877516206077E-3"/>
                  <c:y val="1.0449320794148381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BF-4674-A21E-A95938D8C822}"/>
                </c:ext>
              </c:extLst>
            </c:dLbl>
            <c:dLbl>
              <c:idx val="10"/>
              <c:layout>
                <c:manualLayout>
                  <c:x val="-4.0941658137154556E-3"/>
                  <c:y val="2.0898641588296763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BF-4674-A21E-A95938D8C822}"/>
                </c:ext>
              </c:extLst>
            </c:dLbl>
            <c:dLbl>
              <c:idx val="11"/>
              <c:layout>
                <c:manualLayout>
                  <c:x val="-2.7294438758103039E-3"/>
                  <c:y val="4.1797283176593526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BF-4674-A21E-A95938D8C822}"/>
                </c:ext>
              </c:extLst>
            </c:dLbl>
            <c:dLbl>
              <c:idx val="12"/>
              <c:layout>
                <c:manualLayout>
                  <c:x val="-1.3647219379051519E-3"/>
                  <c:y val="6.269592476489028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BF-4674-A21E-A95938D8C822}"/>
                </c:ext>
              </c:extLst>
            </c:dLbl>
            <c:dLbl>
              <c:idx val="13"/>
              <c:layout>
                <c:manualLayout>
                  <c:x val="-4.0941658137154556E-3"/>
                  <c:y val="6.269592476489028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BF-4674-A21E-A95938D8C822}"/>
                </c:ext>
              </c:extLst>
            </c:dLbl>
            <c:dLbl>
              <c:idx val="14"/>
              <c:layout>
                <c:manualLayout>
                  <c:x val="-6.823609689525759E-3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FBF-4674-A21E-A95938D8C822}"/>
                </c:ext>
              </c:extLst>
            </c:dLbl>
            <c:dLbl>
              <c:idx val="15"/>
              <c:layout>
                <c:manualLayout>
                  <c:x val="-4.0941658137154556E-3"/>
                  <c:y val="6.269592476489028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FBF-4674-A21E-A95938D8C822}"/>
                </c:ext>
              </c:extLst>
            </c:dLbl>
            <c:dLbl>
              <c:idx val="16"/>
              <c:layout>
                <c:manualLayout>
                  <c:x val="-4.0941658137154556E-3"/>
                  <c:y val="1.0449320794148381E-2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FBF-4674-A21E-A95938D8C822}"/>
                </c:ext>
              </c:extLst>
            </c:dLbl>
            <c:dLbl>
              <c:idx val="17"/>
              <c:layout>
                <c:manualLayout>
                  <c:x val="0"/>
                  <c:y val="8.3594566353187051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FBF-4674-A21E-A95938D8C822}"/>
                </c:ext>
              </c:extLst>
            </c:dLbl>
            <c:dLbl>
              <c:idx val="18"/>
              <c:layout>
                <c:manualLayout>
                  <c:x val="-4.0941658137153558E-3"/>
                  <c:y val="6.269592476489028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FBF-4674-A21E-A95938D8C822}"/>
                </c:ext>
              </c:extLst>
            </c:dLbl>
            <c:dLbl>
              <c:idx val="19"/>
              <c:layout>
                <c:manualLayout>
                  <c:x val="-2.7295513342306113E-3"/>
                  <c:y val="6.269592476489028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FBF-4674-A21E-A95938D8C822}"/>
                </c:ext>
              </c:extLst>
            </c:dLbl>
            <c:dLbl>
              <c:idx val="21"/>
              <c:layout>
                <c:manualLayout>
                  <c:x val="-2.7294438758103039E-3"/>
                  <c:y val="2.0898641588296763E-3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FBF-4674-A21E-A95938D8C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'105年度'!$A$21:$A$42</c:f>
              <c:strCache>
                <c:ptCount val="22"/>
                <c:pt idx="0">
                  <c:v>台中市</c:v>
                </c:pt>
                <c:pt idx="1">
                  <c:v>台北市</c:v>
                </c:pt>
                <c:pt idx="2">
                  <c:v>台東縣</c:v>
                </c:pt>
                <c:pt idx="3">
                  <c:v>台南市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'105年度'!$D$21:$D$42</c:f>
              <c:numCache>
                <c:formatCode>_-* #,##0_-;\-* #,##0_-;_-* "-"??_-;_-@_-</c:formatCode>
                <c:ptCount val="22"/>
                <c:pt idx="0">
                  <c:v>313</c:v>
                </c:pt>
                <c:pt idx="1">
                  <c:v>33</c:v>
                </c:pt>
                <c:pt idx="2">
                  <c:v>2</c:v>
                </c:pt>
                <c:pt idx="3">
                  <c:v>261</c:v>
                </c:pt>
                <c:pt idx="4">
                  <c:v>48</c:v>
                </c:pt>
                <c:pt idx="5">
                  <c:v>11</c:v>
                </c:pt>
                <c:pt idx="6">
                  <c:v>5</c:v>
                </c:pt>
                <c:pt idx="7">
                  <c:v>103</c:v>
                </c:pt>
                <c:pt idx="8">
                  <c:v>138</c:v>
                </c:pt>
                <c:pt idx="9">
                  <c:v>71</c:v>
                </c:pt>
                <c:pt idx="10">
                  <c:v>464</c:v>
                </c:pt>
                <c:pt idx="11">
                  <c:v>354</c:v>
                </c:pt>
                <c:pt idx="12">
                  <c:v>13</c:v>
                </c:pt>
                <c:pt idx="13">
                  <c:v>36</c:v>
                </c:pt>
                <c:pt idx="14">
                  <c:v>160</c:v>
                </c:pt>
                <c:pt idx="15">
                  <c:v>9</c:v>
                </c:pt>
                <c:pt idx="16">
                  <c:v>71</c:v>
                </c:pt>
                <c:pt idx="17">
                  <c:v>3</c:v>
                </c:pt>
                <c:pt idx="18">
                  <c:v>38</c:v>
                </c:pt>
                <c:pt idx="19">
                  <c:v>240</c:v>
                </c:pt>
                <c:pt idx="20">
                  <c:v>2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FBF-4674-A21E-A95938D8C822}"/>
            </c:ext>
          </c:extLst>
        </c:ser>
        <c:ser>
          <c:idx val="0"/>
          <c:order val="1"/>
          <c:tx>
            <c:strRef>
              <c:f>'105年度'!$C$4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8"/>
              <c:layout>
                <c:manualLayout>
                  <c:x val="-2.7294438758104036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FF0000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FBF-4674-A21E-A95938D8C8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'105年度'!$A$21:$A$42</c:f>
              <c:strCache>
                <c:ptCount val="22"/>
                <c:pt idx="0">
                  <c:v>台中市</c:v>
                </c:pt>
                <c:pt idx="1">
                  <c:v>台北市</c:v>
                </c:pt>
                <c:pt idx="2">
                  <c:v>台東縣</c:v>
                </c:pt>
                <c:pt idx="3">
                  <c:v>台南市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'105年度'!$C$21:$C$42</c:f>
              <c:numCache>
                <c:formatCode>_-* #,##0_-;\-* #,##0_-;_-* "-"??_-;_-@_-</c:formatCode>
                <c:ptCount val="22"/>
                <c:pt idx="0">
                  <c:v>1103</c:v>
                </c:pt>
                <c:pt idx="1">
                  <c:v>190</c:v>
                </c:pt>
                <c:pt idx="2">
                  <c:v>19</c:v>
                </c:pt>
                <c:pt idx="3">
                  <c:v>1246</c:v>
                </c:pt>
                <c:pt idx="4">
                  <c:v>168</c:v>
                </c:pt>
                <c:pt idx="5">
                  <c:v>87</c:v>
                </c:pt>
                <c:pt idx="6">
                  <c:v>4</c:v>
                </c:pt>
                <c:pt idx="7">
                  <c:v>217</c:v>
                </c:pt>
                <c:pt idx="8">
                  <c:v>259</c:v>
                </c:pt>
                <c:pt idx="9">
                  <c:v>549</c:v>
                </c:pt>
                <c:pt idx="10">
                  <c:v>2126</c:v>
                </c:pt>
                <c:pt idx="11">
                  <c:v>1483</c:v>
                </c:pt>
                <c:pt idx="12">
                  <c:v>50</c:v>
                </c:pt>
                <c:pt idx="13">
                  <c:v>312</c:v>
                </c:pt>
                <c:pt idx="14">
                  <c:v>679</c:v>
                </c:pt>
                <c:pt idx="15">
                  <c:v>475</c:v>
                </c:pt>
                <c:pt idx="16">
                  <c:v>731</c:v>
                </c:pt>
                <c:pt idx="17">
                  <c:v>21</c:v>
                </c:pt>
                <c:pt idx="18">
                  <c:v>182</c:v>
                </c:pt>
                <c:pt idx="19">
                  <c:v>745</c:v>
                </c:pt>
                <c:pt idx="20">
                  <c:v>13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FBF-4674-A21E-A95938D8C8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26854016"/>
        <c:axId val="226855552"/>
      </c:barChart>
      <c:catAx>
        <c:axId val="22685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855552"/>
        <c:crosses val="autoZero"/>
        <c:auto val="1"/>
        <c:lblAlgn val="ctr"/>
        <c:lblOffset val="100"/>
        <c:noMultiLvlLbl val="0"/>
      </c:catAx>
      <c:valAx>
        <c:axId val="22685555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268540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35610781765979"/>
          <c:y val="0.19268140145405743"/>
          <c:w val="0.3170155417218628"/>
          <c:h val="9.5544496588788816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en-US" altLang="zh-TW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11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年度每月諮詢男女次數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4826625838436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'111年度'!$D$4:$E$4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'111年度'!$A$8:$A$19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'111年度'!$D$8:$D$19</c:f>
              <c:numCache>
                <c:formatCode>_-* #,##0_-;\-* #,##0_-;_-* "-"??_-;_-@_-</c:formatCode>
                <c:ptCount val="12"/>
                <c:pt idx="0">
                  <c:v>387</c:v>
                </c:pt>
                <c:pt idx="1">
                  <c:v>145</c:v>
                </c:pt>
                <c:pt idx="2">
                  <c:v>244</c:v>
                </c:pt>
                <c:pt idx="3">
                  <c:v>169</c:v>
                </c:pt>
                <c:pt idx="4">
                  <c:v>202</c:v>
                </c:pt>
                <c:pt idx="5">
                  <c:v>103</c:v>
                </c:pt>
                <c:pt idx="6">
                  <c:v>112</c:v>
                </c:pt>
                <c:pt idx="7">
                  <c:v>83</c:v>
                </c:pt>
                <c:pt idx="8">
                  <c:v>52</c:v>
                </c:pt>
                <c:pt idx="9">
                  <c:v>41</c:v>
                </c:pt>
                <c:pt idx="10">
                  <c:v>44</c:v>
                </c:pt>
                <c:pt idx="1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9F-4063-9865-63267A5450EF}"/>
            </c:ext>
          </c:extLst>
        </c:ser>
        <c:ser>
          <c:idx val="0"/>
          <c:order val="1"/>
          <c:tx>
            <c:strRef>
              <c:f>'111年度'!$C$4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'111年度'!$A$8:$A$19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'111年度'!$C$8:$C$19</c:f>
              <c:numCache>
                <c:formatCode>_-* #,##0_-;\-* #,##0_-;_-* "-"??_-;_-@_-</c:formatCode>
                <c:ptCount val="12"/>
                <c:pt idx="0">
                  <c:v>2704</c:v>
                </c:pt>
                <c:pt idx="1">
                  <c:v>935</c:v>
                </c:pt>
                <c:pt idx="2">
                  <c:v>2255</c:v>
                </c:pt>
                <c:pt idx="3">
                  <c:v>1092</c:v>
                </c:pt>
                <c:pt idx="4">
                  <c:v>1350</c:v>
                </c:pt>
                <c:pt idx="5">
                  <c:v>926</c:v>
                </c:pt>
                <c:pt idx="6">
                  <c:v>828</c:v>
                </c:pt>
                <c:pt idx="7">
                  <c:v>878</c:v>
                </c:pt>
                <c:pt idx="8">
                  <c:v>377</c:v>
                </c:pt>
                <c:pt idx="9">
                  <c:v>472</c:v>
                </c:pt>
                <c:pt idx="10">
                  <c:v>525</c:v>
                </c:pt>
                <c:pt idx="11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9F-4063-9865-63267A545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3356032"/>
        <c:axId val="203357568"/>
      </c:barChart>
      <c:catAx>
        <c:axId val="20335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357568"/>
        <c:crosses val="autoZero"/>
        <c:auto val="1"/>
        <c:lblAlgn val="ctr"/>
        <c:lblOffset val="100"/>
        <c:noMultiLvlLbl val="0"/>
      </c:catAx>
      <c:valAx>
        <c:axId val="203357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35603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en-US" altLang="zh-TW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12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年度各縣市諮詢男女次數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19428597301458"/>
          <c:y val="0.23461232638888893"/>
          <c:w val="0.81705322376165901"/>
          <c:h val="0.610648762948518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'112年度'!$D$4:$E$4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72-4621-A213-2900C633ABEA}"/>
                </c:ext>
              </c:extLst>
            </c:dLbl>
            <c:dLbl>
              <c:idx val="2"/>
              <c:layout>
                <c:manualLayout>
                  <c:x val="-2.5019613166221479E-17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72-4621-A213-2900C633ABEA}"/>
                </c:ext>
              </c:extLst>
            </c:dLbl>
            <c:dLbl>
              <c:idx val="4"/>
              <c:layout>
                <c:manualLayout>
                  <c:x val="-4.0941658137154556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72-4621-A213-2900C633ABEA}"/>
                </c:ext>
              </c:extLst>
            </c:dLbl>
            <c:dLbl>
              <c:idx val="5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72-4621-A213-2900C633ABEA}"/>
                </c:ext>
              </c:extLst>
            </c:dLbl>
            <c:dLbl>
              <c:idx val="7"/>
              <c:layout>
                <c:manualLayout>
                  <c:x val="-6.82360968952575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72-4621-A213-2900C633ABEA}"/>
                </c:ext>
              </c:extLst>
            </c:dLbl>
            <c:dLbl>
              <c:idx val="9"/>
              <c:layout>
                <c:manualLayout>
                  <c:x val="-5.4588877516206077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72-4621-A213-2900C633ABEA}"/>
                </c:ext>
              </c:extLst>
            </c:dLbl>
            <c:dLbl>
              <c:idx val="10"/>
              <c:layout>
                <c:manualLayout>
                  <c:x val="-4.0941658137154556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72-4621-A213-2900C633ABEA}"/>
                </c:ext>
              </c:extLst>
            </c:dLbl>
            <c:dLbl>
              <c:idx val="11"/>
              <c:layout>
                <c:manualLayout>
                  <c:x val="-2.7294438758103039E-3"/>
                  <c:y val="4.1797283176593526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72-4621-A213-2900C633ABEA}"/>
                </c:ext>
              </c:extLst>
            </c:dLbl>
            <c:dLbl>
              <c:idx val="12"/>
              <c:layout>
                <c:manualLayout>
                  <c:x val="-1.364721937905151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72-4621-A213-2900C633ABEA}"/>
                </c:ext>
              </c:extLst>
            </c:dLbl>
            <c:dLbl>
              <c:idx val="13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72-4621-A213-2900C633ABEA}"/>
                </c:ext>
              </c:extLst>
            </c:dLbl>
            <c:dLbl>
              <c:idx val="14"/>
              <c:layout>
                <c:manualLayout>
                  <c:x val="-6.823609689525759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72-4621-A213-2900C633ABEA}"/>
                </c:ext>
              </c:extLst>
            </c:dLbl>
            <c:dLbl>
              <c:idx val="15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72-4621-A213-2900C633ABEA}"/>
                </c:ext>
              </c:extLst>
            </c:dLbl>
            <c:dLbl>
              <c:idx val="16"/>
              <c:layout>
                <c:manualLayout>
                  <c:x val="-4.0941658137154556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72-4621-A213-2900C633ABEA}"/>
                </c:ext>
              </c:extLst>
            </c:dLbl>
            <c:dLbl>
              <c:idx val="17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72-4621-A213-2900C633ABEA}"/>
                </c:ext>
              </c:extLst>
            </c:dLbl>
            <c:dLbl>
              <c:idx val="18"/>
              <c:layout>
                <c:manualLayout>
                  <c:x val="-4.0941658137153558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72-4621-A213-2900C633ABEA}"/>
                </c:ext>
              </c:extLst>
            </c:dLbl>
            <c:dLbl>
              <c:idx val="19"/>
              <c:layout>
                <c:manualLayout>
                  <c:x val="-2.7295513342306113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72-4621-A213-2900C633ABEA}"/>
                </c:ext>
              </c:extLst>
            </c:dLbl>
            <c:dLbl>
              <c:idx val="21"/>
              <c:layout>
                <c:manualLayout>
                  <c:x val="-2.7294438758103039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372-4621-A213-2900C633AB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'112年度'!$A$21:$A$42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'112年度'!$D$21:$D$42</c:f>
              <c:numCache>
                <c:formatCode>_-* #,##0_-;\-* #,##0_-;_-* "-"??_-;_-@_-</c:formatCode>
                <c:ptCount val="22"/>
                <c:pt idx="0">
                  <c:v>187</c:v>
                </c:pt>
                <c:pt idx="1">
                  <c:v>36</c:v>
                </c:pt>
                <c:pt idx="2">
                  <c:v>1</c:v>
                </c:pt>
                <c:pt idx="3">
                  <c:v>119</c:v>
                </c:pt>
                <c:pt idx="4">
                  <c:v>36</c:v>
                </c:pt>
                <c:pt idx="5">
                  <c:v>6</c:v>
                </c:pt>
                <c:pt idx="6" formatCode="0_);[Red]\(0\)">
                  <c:v>0</c:v>
                </c:pt>
                <c:pt idx="7">
                  <c:v>32</c:v>
                </c:pt>
                <c:pt idx="8">
                  <c:v>84</c:v>
                </c:pt>
                <c:pt idx="9">
                  <c:v>73</c:v>
                </c:pt>
                <c:pt idx="10">
                  <c:v>311</c:v>
                </c:pt>
                <c:pt idx="11">
                  <c:v>170</c:v>
                </c:pt>
                <c:pt idx="12">
                  <c:v>12</c:v>
                </c:pt>
                <c:pt idx="13">
                  <c:v>63</c:v>
                </c:pt>
                <c:pt idx="14">
                  <c:v>163</c:v>
                </c:pt>
                <c:pt idx="15">
                  <c:v>38</c:v>
                </c:pt>
                <c:pt idx="16">
                  <c:v>75</c:v>
                </c:pt>
                <c:pt idx="17">
                  <c:v>4</c:v>
                </c:pt>
                <c:pt idx="18">
                  <c:v>29</c:v>
                </c:pt>
                <c:pt idx="19">
                  <c:v>177</c:v>
                </c:pt>
                <c:pt idx="20" formatCode="0_);[Red]\(0\)">
                  <c:v>0</c:v>
                </c:pt>
                <c:pt idx="2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372-4621-A213-2900C633ABEA}"/>
            </c:ext>
          </c:extLst>
        </c:ser>
        <c:ser>
          <c:idx val="0"/>
          <c:order val="1"/>
          <c:tx>
            <c:strRef>
              <c:f>'112年度'!$C$4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8"/>
              <c:layout>
                <c:manualLayout>
                  <c:x val="-2.7294438758104036E-3"/>
                  <c:y val="0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FF0000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372-4621-A213-2900C633ABE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'112年度'!$A$21:$A$42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'112年度'!$C$21:$C$42</c:f>
              <c:numCache>
                <c:formatCode>_-* #,##0_-;\-* #,##0_-;_-* "-"??_-;_-@_-</c:formatCode>
                <c:ptCount val="22"/>
                <c:pt idx="0">
                  <c:v>1286</c:v>
                </c:pt>
                <c:pt idx="1">
                  <c:v>471</c:v>
                </c:pt>
                <c:pt idx="2">
                  <c:v>10</c:v>
                </c:pt>
                <c:pt idx="3">
                  <c:v>1211</c:v>
                </c:pt>
                <c:pt idx="4">
                  <c:v>186</c:v>
                </c:pt>
                <c:pt idx="5">
                  <c:v>58</c:v>
                </c:pt>
                <c:pt idx="6">
                  <c:v>5</c:v>
                </c:pt>
                <c:pt idx="7">
                  <c:v>178</c:v>
                </c:pt>
                <c:pt idx="8">
                  <c:v>289</c:v>
                </c:pt>
                <c:pt idx="9">
                  <c:v>597</c:v>
                </c:pt>
                <c:pt idx="10">
                  <c:v>2946</c:v>
                </c:pt>
                <c:pt idx="11">
                  <c:v>1572</c:v>
                </c:pt>
                <c:pt idx="12">
                  <c:v>62</c:v>
                </c:pt>
                <c:pt idx="13">
                  <c:v>478</c:v>
                </c:pt>
                <c:pt idx="14">
                  <c:v>786</c:v>
                </c:pt>
                <c:pt idx="15">
                  <c:v>714</c:v>
                </c:pt>
                <c:pt idx="16">
                  <c:v>880</c:v>
                </c:pt>
                <c:pt idx="17">
                  <c:v>34</c:v>
                </c:pt>
                <c:pt idx="18">
                  <c:v>306</c:v>
                </c:pt>
                <c:pt idx="19">
                  <c:v>785</c:v>
                </c:pt>
                <c:pt idx="20" formatCode="0_);[Red]\(0\)">
                  <c:v>3</c:v>
                </c:pt>
                <c:pt idx="2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372-4621-A213-2900C633A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3413376"/>
        <c:axId val="203414912"/>
      </c:barChart>
      <c:catAx>
        <c:axId val="20341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414912"/>
        <c:crosses val="autoZero"/>
        <c:auto val="1"/>
        <c:lblAlgn val="ctr"/>
        <c:lblOffset val="100"/>
        <c:noMultiLvlLbl val="0"/>
      </c:catAx>
      <c:valAx>
        <c:axId val="20341491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41337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en-US" altLang="zh-TW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11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年度各縣市諮詢男女次數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19428597301458"/>
          <c:y val="0.23461232638888893"/>
          <c:w val="0.81705322376165901"/>
          <c:h val="0.610648762948518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'110年度'!$D$4:$E$4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E7-4A5E-B255-DADA580B6B44}"/>
                </c:ext>
              </c:extLst>
            </c:dLbl>
            <c:dLbl>
              <c:idx val="2"/>
              <c:layout>
                <c:manualLayout>
                  <c:x val="-2.5019613166221479E-17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E7-4A5E-B255-DADA580B6B44}"/>
                </c:ext>
              </c:extLst>
            </c:dLbl>
            <c:dLbl>
              <c:idx val="4"/>
              <c:layout>
                <c:manualLayout>
                  <c:x val="-4.0941658137154556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E7-4A5E-B255-DADA580B6B44}"/>
                </c:ext>
              </c:extLst>
            </c:dLbl>
            <c:dLbl>
              <c:idx val="5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E7-4A5E-B255-DADA580B6B44}"/>
                </c:ext>
              </c:extLst>
            </c:dLbl>
            <c:dLbl>
              <c:idx val="7"/>
              <c:layout>
                <c:manualLayout>
                  <c:x val="-6.82360968952575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E7-4A5E-B255-DADA580B6B44}"/>
                </c:ext>
              </c:extLst>
            </c:dLbl>
            <c:dLbl>
              <c:idx val="9"/>
              <c:layout>
                <c:manualLayout>
                  <c:x val="-5.4588877516206077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E7-4A5E-B255-DADA580B6B44}"/>
                </c:ext>
              </c:extLst>
            </c:dLbl>
            <c:dLbl>
              <c:idx val="10"/>
              <c:layout>
                <c:manualLayout>
                  <c:x val="-4.0941658137154556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7E7-4A5E-B255-DADA580B6B44}"/>
                </c:ext>
              </c:extLst>
            </c:dLbl>
            <c:dLbl>
              <c:idx val="11"/>
              <c:layout>
                <c:manualLayout>
                  <c:x val="-2.7294438758103039E-3"/>
                  <c:y val="4.1797283176593526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E7-4A5E-B255-DADA580B6B44}"/>
                </c:ext>
              </c:extLst>
            </c:dLbl>
            <c:dLbl>
              <c:idx val="12"/>
              <c:layout>
                <c:manualLayout>
                  <c:x val="-1.364721937905151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E7-4A5E-B255-DADA580B6B44}"/>
                </c:ext>
              </c:extLst>
            </c:dLbl>
            <c:dLbl>
              <c:idx val="13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E7-4A5E-B255-DADA580B6B44}"/>
                </c:ext>
              </c:extLst>
            </c:dLbl>
            <c:dLbl>
              <c:idx val="14"/>
              <c:layout>
                <c:manualLayout>
                  <c:x val="-6.823609689525759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E7-4A5E-B255-DADA580B6B44}"/>
                </c:ext>
              </c:extLst>
            </c:dLbl>
            <c:dLbl>
              <c:idx val="15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E7-4A5E-B255-DADA580B6B44}"/>
                </c:ext>
              </c:extLst>
            </c:dLbl>
            <c:dLbl>
              <c:idx val="16"/>
              <c:layout>
                <c:manualLayout>
                  <c:x val="-4.0941658137154556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E7-4A5E-B255-DADA580B6B44}"/>
                </c:ext>
              </c:extLst>
            </c:dLbl>
            <c:dLbl>
              <c:idx val="17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E7-4A5E-B255-DADA580B6B44}"/>
                </c:ext>
              </c:extLst>
            </c:dLbl>
            <c:dLbl>
              <c:idx val="18"/>
              <c:layout>
                <c:manualLayout>
                  <c:x val="-4.0941658137153558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E7-4A5E-B255-DADA580B6B44}"/>
                </c:ext>
              </c:extLst>
            </c:dLbl>
            <c:dLbl>
              <c:idx val="19"/>
              <c:layout>
                <c:manualLayout>
                  <c:x val="-2.7295513342306113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E7-4A5E-B255-DADA580B6B44}"/>
                </c:ext>
              </c:extLst>
            </c:dLbl>
            <c:dLbl>
              <c:idx val="21"/>
              <c:layout>
                <c:manualLayout>
                  <c:x val="-2.7294438758103039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E7-4A5E-B255-DADA580B6B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'111年度'!$A$21:$A$42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'110年度'!$D$21:$D$42</c:f>
              <c:numCache>
                <c:formatCode>_-* #,##0_-;\-* #,##0_-;_-* "-"??_-;_-@_-</c:formatCode>
                <c:ptCount val="22"/>
                <c:pt idx="0">
                  <c:v>188</c:v>
                </c:pt>
                <c:pt idx="1">
                  <c:v>11</c:v>
                </c:pt>
                <c:pt idx="2">
                  <c:v>1</c:v>
                </c:pt>
                <c:pt idx="3">
                  <c:v>95</c:v>
                </c:pt>
                <c:pt idx="4">
                  <c:v>24</c:v>
                </c:pt>
                <c:pt idx="5">
                  <c:v>1</c:v>
                </c:pt>
                <c:pt idx="6">
                  <c:v>0</c:v>
                </c:pt>
                <c:pt idx="7">
                  <c:v>47</c:v>
                </c:pt>
                <c:pt idx="8">
                  <c:v>70</c:v>
                </c:pt>
                <c:pt idx="9">
                  <c:v>62</c:v>
                </c:pt>
                <c:pt idx="10">
                  <c:v>374</c:v>
                </c:pt>
                <c:pt idx="11">
                  <c:v>164</c:v>
                </c:pt>
                <c:pt idx="12">
                  <c:v>2</c:v>
                </c:pt>
                <c:pt idx="13">
                  <c:v>54</c:v>
                </c:pt>
                <c:pt idx="14">
                  <c:v>125</c:v>
                </c:pt>
                <c:pt idx="15">
                  <c:v>15</c:v>
                </c:pt>
                <c:pt idx="16">
                  <c:v>49</c:v>
                </c:pt>
                <c:pt idx="17">
                  <c:v>4</c:v>
                </c:pt>
                <c:pt idx="18">
                  <c:v>43</c:v>
                </c:pt>
                <c:pt idx="19">
                  <c:v>151</c:v>
                </c:pt>
                <c:pt idx="20">
                  <c:v>1</c:v>
                </c:pt>
                <c:pt idx="2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7E7-4A5E-B255-DADA580B6B44}"/>
            </c:ext>
          </c:extLst>
        </c:ser>
        <c:ser>
          <c:idx val="0"/>
          <c:order val="1"/>
          <c:tx>
            <c:strRef>
              <c:f>'111年度'!$C$4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8"/>
              <c:layout>
                <c:manualLayout>
                  <c:x val="-2.7294438758104036E-3"/>
                  <c:y val="0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FF0000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E7-4A5E-B255-DADA580B6B4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'111年度'!$A$21:$A$42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'111年度'!$C$21:$C$42</c:f>
              <c:numCache>
                <c:formatCode>_-* #,##0_-;\-* #,##0_-;_-* "-"??_-;_-@_-</c:formatCode>
                <c:ptCount val="22"/>
                <c:pt idx="0">
                  <c:v>1065</c:v>
                </c:pt>
                <c:pt idx="1">
                  <c:v>284</c:v>
                </c:pt>
                <c:pt idx="2">
                  <c:v>10</c:v>
                </c:pt>
                <c:pt idx="3">
                  <c:v>1147</c:v>
                </c:pt>
                <c:pt idx="4">
                  <c:v>133</c:v>
                </c:pt>
                <c:pt idx="5">
                  <c:v>42</c:v>
                </c:pt>
                <c:pt idx="6">
                  <c:v>4</c:v>
                </c:pt>
                <c:pt idx="7">
                  <c:v>171</c:v>
                </c:pt>
                <c:pt idx="8">
                  <c:v>286</c:v>
                </c:pt>
                <c:pt idx="9">
                  <c:v>583</c:v>
                </c:pt>
                <c:pt idx="10">
                  <c:v>2676</c:v>
                </c:pt>
                <c:pt idx="11">
                  <c:v>1457</c:v>
                </c:pt>
                <c:pt idx="12">
                  <c:v>46</c:v>
                </c:pt>
                <c:pt idx="13">
                  <c:v>359</c:v>
                </c:pt>
                <c:pt idx="14">
                  <c:v>635</c:v>
                </c:pt>
                <c:pt idx="15">
                  <c:v>637</c:v>
                </c:pt>
                <c:pt idx="16">
                  <c:v>859</c:v>
                </c:pt>
                <c:pt idx="17">
                  <c:v>20</c:v>
                </c:pt>
                <c:pt idx="18">
                  <c:v>234</c:v>
                </c:pt>
                <c:pt idx="19">
                  <c:v>797</c:v>
                </c:pt>
                <c:pt idx="20">
                  <c:v>2</c:v>
                </c:pt>
                <c:pt idx="21">
                  <c:v>1049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7E7-4A5E-B255-DADA580B6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3916416"/>
        <c:axId val="203917952"/>
      </c:barChart>
      <c:catAx>
        <c:axId val="20391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917952"/>
        <c:crosses val="autoZero"/>
        <c:auto val="1"/>
        <c:lblAlgn val="ctr"/>
        <c:lblOffset val="100"/>
        <c:noMultiLvlLbl val="0"/>
      </c:catAx>
      <c:valAx>
        <c:axId val="20391795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91641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en-US" altLang="zh-TW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年度每月諮詢男女次數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4826625838436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'110年度'!$D$4:$E$4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'110年度'!$D$8:$D$19</c:f>
              <c:numCache>
                <c:formatCode>_-* #,##0_-;\-* #,##0_-;_-* "-"??_-;_-@_-</c:formatCode>
                <c:ptCount val="12"/>
                <c:pt idx="0">
                  <c:v>296</c:v>
                </c:pt>
                <c:pt idx="1">
                  <c:v>124</c:v>
                </c:pt>
                <c:pt idx="2">
                  <c:v>303</c:v>
                </c:pt>
                <c:pt idx="3">
                  <c:v>116</c:v>
                </c:pt>
                <c:pt idx="4">
                  <c:v>126</c:v>
                </c:pt>
                <c:pt idx="5">
                  <c:v>119</c:v>
                </c:pt>
                <c:pt idx="6">
                  <c:v>167</c:v>
                </c:pt>
                <c:pt idx="7">
                  <c:v>99</c:v>
                </c:pt>
                <c:pt idx="8">
                  <c:v>60</c:v>
                </c:pt>
                <c:pt idx="9">
                  <c:v>19</c:v>
                </c:pt>
                <c:pt idx="10">
                  <c:v>29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53-4720-85A2-DE80C4199193}"/>
            </c:ext>
          </c:extLst>
        </c:ser>
        <c:ser>
          <c:idx val="0"/>
          <c:order val="1"/>
          <c:tx>
            <c:strRef>
              <c:f>'110年度'!$C$4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'110年度'!$C$8:$C$19</c:f>
              <c:numCache>
                <c:formatCode>_-* #,##0_-;\-* #,##0_-;_-* "-"??_-;_-@_-</c:formatCode>
                <c:ptCount val="12"/>
                <c:pt idx="0">
                  <c:v>2148</c:v>
                </c:pt>
                <c:pt idx="1">
                  <c:v>814</c:v>
                </c:pt>
                <c:pt idx="2">
                  <c:v>2160</c:v>
                </c:pt>
                <c:pt idx="3">
                  <c:v>907</c:v>
                </c:pt>
                <c:pt idx="4">
                  <c:v>821</c:v>
                </c:pt>
                <c:pt idx="5">
                  <c:v>1273</c:v>
                </c:pt>
                <c:pt idx="6">
                  <c:v>1216</c:v>
                </c:pt>
                <c:pt idx="7">
                  <c:v>635</c:v>
                </c:pt>
                <c:pt idx="8">
                  <c:v>288</c:v>
                </c:pt>
                <c:pt idx="9">
                  <c:v>139</c:v>
                </c:pt>
                <c:pt idx="10">
                  <c:v>117</c:v>
                </c:pt>
                <c:pt idx="11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3-4720-85A2-DE80C4199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3637888"/>
        <c:axId val="203639424"/>
      </c:barChart>
      <c:catAx>
        <c:axId val="20363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639424"/>
        <c:crosses val="autoZero"/>
        <c:auto val="1"/>
        <c:lblAlgn val="ctr"/>
        <c:lblOffset val="100"/>
        <c:noMultiLvlLbl val="0"/>
      </c:catAx>
      <c:valAx>
        <c:axId val="2036394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63788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en-US" altLang="zh-TW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年度各縣市諮詢男女次數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19428597301458"/>
          <c:y val="0.23461232638888893"/>
          <c:w val="0.81705322376165901"/>
          <c:h val="0.610648762948518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'110年度'!$D$4:$E$4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E6-4982-9337-7D46ED25CC95}"/>
                </c:ext>
              </c:extLst>
            </c:dLbl>
            <c:dLbl>
              <c:idx val="2"/>
              <c:layout>
                <c:manualLayout>
                  <c:x val="-2.5019613166221479E-17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E6-4982-9337-7D46ED25CC95}"/>
                </c:ext>
              </c:extLst>
            </c:dLbl>
            <c:dLbl>
              <c:idx val="4"/>
              <c:layout>
                <c:manualLayout>
                  <c:x val="-4.0941658137154556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E6-4982-9337-7D46ED25CC95}"/>
                </c:ext>
              </c:extLst>
            </c:dLbl>
            <c:dLbl>
              <c:idx val="5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E6-4982-9337-7D46ED25CC95}"/>
                </c:ext>
              </c:extLst>
            </c:dLbl>
            <c:dLbl>
              <c:idx val="7"/>
              <c:layout>
                <c:manualLayout>
                  <c:x val="-6.82360968952575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E6-4982-9337-7D46ED25CC95}"/>
                </c:ext>
              </c:extLst>
            </c:dLbl>
            <c:dLbl>
              <c:idx val="9"/>
              <c:layout>
                <c:manualLayout>
                  <c:x val="-5.4588877516206077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E6-4982-9337-7D46ED25CC95}"/>
                </c:ext>
              </c:extLst>
            </c:dLbl>
            <c:dLbl>
              <c:idx val="10"/>
              <c:layout>
                <c:manualLayout>
                  <c:x val="-4.0941658137154556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E6-4982-9337-7D46ED25CC95}"/>
                </c:ext>
              </c:extLst>
            </c:dLbl>
            <c:dLbl>
              <c:idx val="11"/>
              <c:layout>
                <c:manualLayout>
                  <c:x val="-2.7294438758103039E-3"/>
                  <c:y val="4.1797283176593526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E6-4982-9337-7D46ED25CC95}"/>
                </c:ext>
              </c:extLst>
            </c:dLbl>
            <c:dLbl>
              <c:idx val="12"/>
              <c:layout>
                <c:manualLayout>
                  <c:x val="-1.364721937905151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E6-4982-9337-7D46ED25CC95}"/>
                </c:ext>
              </c:extLst>
            </c:dLbl>
            <c:dLbl>
              <c:idx val="13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E6-4982-9337-7D46ED25CC95}"/>
                </c:ext>
              </c:extLst>
            </c:dLbl>
            <c:dLbl>
              <c:idx val="14"/>
              <c:layout>
                <c:manualLayout>
                  <c:x val="-6.823609689525759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E6-4982-9337-7D46ED25CC95}"/>
                </c:ext>
              </c:extLst>
            </c:dLbl>
            <c:dLbl>
              <c:idx val="15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E6-4982-9337-7D46ED25CC95}"/>
                </c:ext>
              </c:extLst>
            </c:dLbl>
            <c:dLbl>
              <c:idx val="16"/>
              <c:layout>
                <c:manualLayout>
                  <c:x val="-4.0941658137154556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E6-4982-9337-7D46ED25CC95}"/>
                </c:ext>
              </c:extLst>
            </c:dLbl>
            <c:dLbl>
              <c:idx val="17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E6-4982-9337-7D46ED25CC95}"/>
                </c:ext>
              </c:extLst>
            </c:dLbl>
            <c:dLbl>
              <c:idx val="18"/>
              <c:layout>
                <c:manualLayout>
                  <c:x val="-4.0941658137153558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3E6-4982-9337-7D46ED25CC95}"/>
                </c:ext>
              </c:extLst>
            </c:dLbl>
            <c:dLbl>
              <c:idx val="19"/>
              <c:layout>
                <c:manualLayout>
                  <c:x val="-2.7295513342306113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3E6-4982-9337-7D46ED25CC95}"/>
                </c:ext>
              </c:extLst>
            </c:dLbl>
            <c:dLbl>
              <c:idx val="21"/>
              <c:layout>
                <c:manualLayout>
                  <c:x val="-2.7294438758103039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3E6-4982-9337-7D46ED25CC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'110年度'!$D$21:$D$42</c:f>
              <c:numCache>
                <c:formatCode>_-* #,##0_-;\-* #,##0_-;_-* "-"??_-;_-@_-</c:formatCode>
                <c:ptCount val="22"/>
                <c:pt idx="0">
                  <c:v>188</c:v>
                </c:pt>
                <c:pt idx="1">
                  <c:v>11</c:v>
                </c:pt>
                <c:pt idx="2">
                  <c:v>1</c:v>
                </c:pt>
                <c:pt idx="3">
                  <c:v>95</c:v>
                </c:pt>
                <c:pt idx="4">
                  <c:v>24</c:v>
                </c:pt>
                <c:pt idx="5">
                  <c:v>1</c:v>
                </c:pt>
                <c:pt idx="6">
                  <c:v>0</c:v>
                </c:pt>
                <c:pt idx="7">
                  <c:v>47</c:v>
                </c:pt>
                <c:pt idx="8">
                  <c:v>70</c:v>
                </c:pt>
                <c:pt idx="9">
                  <c:v>62</c:v>
                </c:pt>
                <c:pt idx="10">
                  <c:v>374</c:v>
                </c:pt>
                <c:pt idx="11">
                  <c:v>164</c:v>
                </c:pt>
                <c:pt idx="12">
                  <c:v>2</c:v>
                </c:pt>
                <c:pt idx="13">
                  <c:v>54</c:v>
                </c:pt>
                <c:pt idx="14">
                  <c:v>125</c:v>
                </c:pt>
                <c:pt idx="15">
                  <c:v>15</c:v>
                </c:pt>
                <c:pt idx="16">
                  <c:v>49</c:v>
                </c:pt>
                <c:pt idx="17">
                  <c:v>4</c:v>
                </c:pt>
                <c:pt idx="18">
                  <c:v>43</c:v>
                </c:pt>
                <c:pt idx="19">
                  <c:v>151</c:v>
                </c:pt>
                <c:pt idx="20">
                  <c:v>1</c:v>
                </c:pt>
                <c:pt idx="2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3E6-4982-9337-7D46ED25CC95}"/>
            </c:ext>
          </c:extLst>
        </c:ser>
        <c:ser>
          <c:idx val="0"/>
          <c:order val="1"/>
          <c:tx>
            <c:strRef>
              <c:f>'110年度'!$C$4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8"/>
              <c:layout>
                <c:manualLayout>
                  <c:x val="-2.7294438758104036E-3"/>
                  <c:y val="0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FF0000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3E6-4982-9337-7D46ED25CC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'110年度'!$A$21:$A$42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'110年度'!$C$21:$C$42</c:f>
              <c:numCache>
                <c:formatCode>_-* #,##0_-;\-* #,##0_-;_-* "-"??_-;_-@_-</c:formatCode>
                <c:ptCount val="22"/>
                <c:pt idx="0">
                  <c:v>972</c:v>
                </c:pt>
                <c:pt idx="1">
                  <c:v>242</c:v>
                </c:pt>
                <c:pt idx="2">
                  <c:v>12</c:v>
                </c:pt>
                <c:pt idx="3">
                  <c:v>1072</c:v>
                </c:pt>
                <c:pt idx="4">
                  <c:v>141</c:v>
                </c:pt>
                <c:pt idx="5">
                  <c:v>54</c:v>
                </c:pt>
                <c:pt idx="6">
                  <c:v>3</c:v>
                </c:pt>
                <c:pt idx="7">
                  <c:v>186</c:v>
                </c:pt>
                <c:pt idx="8">
                  <c:v>262</c:v>
                </c:pt>
                <c:pt idx="9">
                  <c:v>472</c:v>
                </c:pt>
                <c:pt idx="10">
                  <c:v>2424</c:v>
                </c:pt>
                <c:pt idx="11">
                  <c:v>1347</c:v>
                </c:pt>
                <c:pt idx="12">
                  <c:v>36</c:v>
                </c:pt>
                <c:pt idx="13">
                  <c:v>328</c:v>
                </c:pt>
                <c:pt idx="14">
                  <c:v>739</c:v>
                </c:pt>
                <c:pt idx="15">
                  <c:v>557</c:v>
                </c:pt>
                <c:pt idx="16">
                  <c:v>779</c:v>
                </c:pt>
                <c:pt idx="17">
                  <c:v>28</c:v>
                </c:pt>
                <c:pt idx="18">
                  <c:v>224</c:v>
                </c:pt>
                <c:pt idx="19">
                  <c:v>682</c:v>
                </c:pt>
                <c:pt idx="20">
                  <c:v>8</c:v>
                </c:pt>
                <c:pt idx="2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73E6-4982-9337-7D46ED25C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3724288"/>
        <c:axId val="203725824"/>
      </c:barChart>
      <c:catAx>
        <c:axId val="20372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725824"/>
        <c:crosses val="autoZero"/>
        <c:auto val="1"/>
        <c:lblAlgn val="ctr"/>
        <c:lblOffset val="100"/>
        <c:noMultiLvlLbl val="0"/>
      </c:catAx>
      <c:valAx>
        <c:axId val="2037258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724288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109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年度每月諮詢男女次數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4826625838436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'109年度'!$D$4:$E$4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'109年度'!$D$8:$D$19</c:f>
              <c:numCache>
                <c:formatCode>_-* #,##0_-;\-* #,##0_-;_-* "-"??_-;_-@_-</c:formatCode>
                <c:ptCount val="12"/>
                <c:pt idx="0">
                  <c:v>399</c:v>
                </c:pt>
                <c:pt idx="1">
                  <c:v>303</c:v>
                </c:pt>
                <c:pt idx="2">
                  <c:v>140</c:v>
                </c:pt>
                <c:pt idx="3">
                  <c:v>120</c:v>
                </c:pt>
                <c:pt idx="4">
                  <c:v>155</c:v>
                </c:pt>
                <c:pt idx="5">
                  <c:v>91</c:v>
                </c:pt>
                <c:pt idx="6">
                  <c:v>49</c:v>
                </c:pt>
                <c:pt idx="7">
                  <c:v>9</c:v>
                </c:pt>
                <c:pt idx="8">
                  <c:v>82</c:v>
                </c:pt>
                <c:pt idx="9">
                  <c:v>37</c:v>
                </c:pt>
                <c:pt idx="10">
                  <c:v>36</c:v>
                </c:pt>
                <c:pt idx="1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F-44E1-A25E-7BE38300D055}"/>
            </c:ext>
          </c:extLst>
        </c:ser>
        <c:ser>
          <c:idx val="0"/>
          <c:order val="1"/>
          <c:tx>
            <c:strRef>
              <c:f>'109年度'!$C$4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'109年度'!$C$8:$C$19</c:f>
              <c:numCache>
                <c:formatCode>_-* #,##0_-;\-* #,##0_-;_-* "-"??_-;_-@_-</c:formatCode>
                <c:ptCount val="12"/>
                <c:pt idx="0">
                  <c:v>2891</c:v>
                </c:pt>
                <c:pt idx="1">
                  <c:v>1755</c:v>
                </c:pt>
                <c:pt idx="2">
                  <c:v>1087</c:v>
                </c:pt>
                <c:pt idx="3">
                  <c:v>710</c:v>
                </c:pt>
                <c:pt idx="4">
                  <c:v>624</c:v>
                </c:pt>
                <c:pt idx="5">
                  <c:v>626</c:v>
                </c:pt>
                <c:pt idx="6">
                  <c:v>297</c:v>
                </c:pt>
                <c:pt idx="7">
                  <c:v>71</c:v>
                </c:pt>
                <c:pt idx="8">
                  <c:v>298</c:v>
                </c:pt>
                <c:pt idx="9">
                  <c:v>172</c:v>
                </c:pt>
                <c:pt idx="10">
                  <c:v>185</c:v>
                </c:pt>
                <c:pt idx="1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AF-44E1-A25E-7BE38300D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03847168"/>
        <c:axId val="203848704"/>
      </c:barChart>
      <c:catAx>
        <c:axId val="20384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848704"/>
        <c:crosses val="autoZero"/>
        <c:auto val="1"/>
        <c:lblAlgn val="ctr"/>
        <c:lblOffset val="100"/>
        <c:noMultiLvlLbl val="0"/>
      </c:catAx>
      <c:valAx>
        <c:axId val="203848704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03847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519716541657817"/>
          <c:y val="0.18660862923561281"/>
          <c:w val="0.315750561074647"/>
          <c:h val="9.5696732941339901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109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年度各縣市諮詢男女次數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10648762948518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'109年度'!$D$4:$E$4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68-4A94-B464-32795D72A43C}"/>
                </c:ext>
              </c:extLst>
            </c:dLbl>
            <c:dLbl>
              <c:idx val="2"/>
              <c:layout>
                <c:manualLayout>
                  <c:x val="-2.5019613166221479E-17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68-4A94-B464-32795D72A43C}"/>
                </c:ext>
              </c:extLst>
            </c:dLbl>
            <c:dLbl>
              <c:idx val="4"/>
              <c:layout>
                <c:manualLayout>
                  <c:x val="-4.0941658137154556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68-4A94-B464-32795D72A43C}"/>
                </c:ext>
              </c:extLst>
            </c:dLbl>
            <c:dLbl>
              <c:idx val="5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68-4A94-B464-32795D72A43C}"/>
                </c:ext>
              </c:extLst>
            </c:dLbl>
            <c:dLbl>
              <c:idx val="7"/>
              <c:layout>
                <c:manualLayout>
                  <c:x val="-6.82360968952575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68-4A94-B464-32795D72A43C}"/>
                </c:ext>
              </c:extLst>
            </c:dLbl>
            <c:dLbl>
              <c:idx val="9"/>
              <c:layout>
                <c:manualLayout>
                  <c:x val="-5.4588877516206077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68-4A94-B464-32795D72A43C}"/>
                </c:ext>
              </c:extLst>
            </c:dLbl>
            <c:dLbl>
              <c:idx val="10"/>
              <c:layout>
                <c:manualLayout>
                  <c:x val="-4.0941658137154556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68-4A94-B464-32795D72A43C}"/>
                </c:ext>
              </c:extLst>
            </c:dLbl>
            <c:dLbl>
              <c:idx val="11"/>
              <c:layout>
                <c:manualLayout>
                  <c:x val="-2.7294438758103039E-3"/>
                  <c:y val="4.1797283176593526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68-4A94-B464-32795D72A43C}"/>
                </c:ext>
              </c:extLst>
            </c:dLbl>
            <c:dLbl>
              <c:idx val="12"/>
              <c:layout>
                <c:manualLayout>
                  <c:x val="-1.3647219379051519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68-4A94-B464-32795D72A43C}"/>
                </c:ext>
              </c:extLst>
            </c:dLbl>
            <c:dLbl>
              <c:idx val="13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68-4A94-B464-32795D72A43C}"/>
                </c:ext>
              </c:extLst>
            </c:dLbl>
            <c:dLbl>
              <c:idx val="14"/>
              <c:layout>
                <c:manualLayout>
                  <c:x val="-6.823609689525759E-3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68-4A94-B464-32795D72A43C}"/>
                </c:ext>
              </c:extLst>
            </c:dLbl>
            <c:dLbl>
              <c:idx val="15"/>
              <c:layout>
                <c:manualLayout>
                  <c:x val="-4.0941658137154556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68-4A94-B464-32795D72A43C}"/>
                </c:ext>
              </c:extLst>
            </c:dLbl>
            <c:dLbl>
              <c:idx val="16"/>
              <c:layout>
                <c:manualLayout>
                  <c:x val="-4.0941658137154556E-3"/>
                  <c:y val="1.0449320794148381E-2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68-4A94-B464-32795D72A43C}"/>
                </c:ext>
              </c:extLst>
            </c:dLbl>
            <c:dLbl>
              <c:idx val="17"/>
              <c:layout>
                <c:manualLayout>
                  <c:x val="0"/>
                  <c:y val="8.3594566353187051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68-4A94-B464-32795D72A43C}"/>
                </c:ext>
              </c:extLst>
            </c:dLbl>
            <c:dLbl>
              <c:idx val="18"/>
              <c:layout>
                <c:manualLayout>
                  <c:x val="-4.0941658137153558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68-4A94-B464-32795D72A43C}"/>
                </c:ext>
              </c:extLst>
            </c:dLbl>
            <c:dLbl>
              <c:idx val="19"/>
              <c:layout>
                <c:manualLayout>
                  <c:x val="-2.7295513342306113E-3"/>
                  <c:y val="6.269592476489028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68-4A94-B464-32795D72A43C}"/>
                </c:ext>
              </c:extLst>
            </c:dLbl>
            <c:dLbl>
              <c:idx val="21"/>
              <c:layout>
                <c:manualLayout>
                  <c:x val="-2.7294438758103039E-3"/>
                  <c:y val="2.0898641588296763E-3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3366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68-4A94-B464-32795D72A4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'109年度'!$D$21:$D$42</c:f>
              <c:numCache>
                <c:formatCode>_-* #,##0_-;\-* #,##0_-;_-* "-"??_-;_-@_-</c:formatCode>
                <c:ptCount val="22"/>
                <c:pt idx="0">
                  <c:v>176</c:v>
                </c:pt>
                <c:pt idx="1">
                  <c:v>16</c:v>
                </c:pt>
                <c:pt idx="2">
                  <c:v>0</c:v>
                </c:pt>
                <c:pt idx="3">
                  <c:v>111</c:v>
                </c:pt>
                <c:pt idx="4">
                  <c:v>30</c:v>
                </c:pt>
                <c:pt idx="5">
                  <c:v>5</c:v>
                </c:pt>
                <c:pt idx="6">
                  <c:v>1</c:v>
                </c:pt>
                <c:pt idx="7">
                  <c:v>50</c:v>
                </c:pt>
                <c:pt idx="8">
                  <c:v>86</c:v>
                </c:pt>
                <c:pt idx="9">
                  <c:v>57</c:v>
                </c:pt>
                <c:pt idx="10">
                  <c:v>391</c:v>
                </c:pt>
                <c:pt idx="11">
                  <c:v>145</c:v>
                </c:pt>
                <c:pt idx="12">
                  <c:v>2</c:v>
                </c:pt>
                <c:pt idx="13">
                  <c:v>29</c:v>
                </c:pt>
                <c:pt idx="14">
                  <c:v>103</c:v>
                </c:pt>
                <c:pt idx="15">
                  <c:v>17</c:v>
                </c:pt>
                <c:pt idx="16">
                  <c:v>43</c:v>
                </c:pt>
                <c:pt idx="17">
                  <c:v>5</c:v>
                </c:pt>
                <c:pt idx="18">
                  <c:v>28</c:v>
                </c:pt>
                <c:pt idx="19">
                  <c:v>146</c:v>
                </c:pt>
                <c:pt idx="20">
                  <c:v>0</c:v>
                </c:pt>
                <c:pt idx="2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68-4A94-B464-32795D72A43C}"/>
            </c:ext>
          </c:extLst>
        </c:ser>
        <c:ser>
          <c:idx val="0"/>
          <c:order val="1"/>
          <c:tx>
            <c:strRef>
              <c:f>'109年度'!$C$4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18"/>
              <c:layout>
                <c:manualLayout>
                  <c:x val="-2.7294438758104036E-3"/>
                  <c:y val="0"/>
                </c:manualLayout>
              </c:layout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FF0000"/>
                      </a:solidFill>
                      <a:latin typeface="標楷體"/>
                      <a:ea typeface="標楷體"/>
                      <a:cs typeface="標楷體"/>
                    </a:defRPr>
                  </a:pPr>
                  <a:endParaRPr lang="zh-TW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68-4A94-B464-32795D72A43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'107年度'!$A$21:$A$42</c:f>
              <c:strCache>
                <c:ptCount val="22"/>
                <c:pt idx="0">
                  <c:v>臺中市</c:v>
                </c:pt>
                <c:pt idx="1">
                  <c:v>臺北市</c:v>
                </c:pt>
                <c:pt idx="2">
                  <c:v>臺東縣</c:v>
                </c:pt>
                <c:pt idx="3">
                  <c:v>臺南市</c:v>
                </c:pt>
                <c:pt idx="4">
                  <c:v>宜蘭縣</c:v>
                </c:pt>
                <c:pt idx="5">
                  <c:v>花蓮縣</c:v>
                </c:pt>
                <c:pt idx="6">
                  <c:v>金門縣</c:v>
                </c:pt>
                <c:pt idx="7">
                  <c:v>南投縣</c:v>
                </c:pt>
                <c:pt idx="8">
                  <c:v>屏東縣</c:v>
                </c:pt>
                <c:pt idx="9">
                  <c:v>苗栗縣</c:v>
                </c:pt>
                <c:pt idx="10">
                  <c:v>桃園市</c:v>
                </c:pt>
                <c:pt idx="11">
                  <c:v>高雄市</c:v>
                </c:pt>
                <c:pt idx="12">
                  <c:v>基隆市</c:v>
                </c:pt>
                <c:pt idx="13">
                  <c:v>雲林縣</c:v>
                </c:pt>
                <c:pt idx="14">
                  <c:v>新北市</c:v>
                </c:pt>
                <c:pt idx="15">
                  <c:v>新竹市</c:v>
                </c:pt>
                <c:pt idx="16">
                  <c:v>新竹縣</c:v>
                </c:pt>
                <c:pt idx="17">
                  <c:v>嘉義市</c:v>
                </c:pt>
                <c:pt idx="18">
                  <c:v>嘉義縣</c:v>
                </c:pt>
                <c:pt idx="19">
                  <c:v>彰化縣</c:v>
                </c:pt>
                <c:pt idx="20">
                  <c:v>澎湖縣</c:v>
                </c:pt>
                <c:pt idx="21">
                  <c:v>不確定</c:v>
                </c:pt>
              </c:strCache>
            </c:strRef>
          </c:cat>
          <c:val>
            <c:numRef>
              <c:f>'109年度'!$C$21:$C$42</c:f>
              <c:numCache>
                <c:formatCode>_-* #,##0_-;\-* #,##0_-;_-* "-"??_-;_-@_-</c:formatCode>
                <c:ptCount val="22"/>
                <c:pt idx="0">
                  <c:v>813</c:v>
                </c:pt>
                <c:pt idx="1">
                  <c:v>320</c:v>
                </c:pt>
                <c:pt idx="2">
                  <c:v>10</c:v>
                </c:pt>
                <c:pt idx="3">
                  <c:v>969</c:v>
                </c:pt>
                <c:pt idx="4">
                  <c:v>133</c:v>
                </c:pt>
                <c:pt idx="5">
                  <c:v>67</c:v>
                </c:pt>
                <c:pt idx="6">
                  <c:v>11</c:v>
                </c:pt>
                <c:pt idx="7">
                  <c:v>145</c:v>
                </c:pt>
                <c:pt idx="8">
                  <c:v>319</c:v>
                </c:pt>
                <c:pt idx="9">
                  <c:v>381</c:v>
                </c:pt>
                <c:pt idx="10">
                  <c:v>2036</c:v>
                </c:pt>
                <c:pt idx="11">
                  <c:v>1121</c:v>
                </c:pt>
                <c:pt idx="12">
                  <c:v>28</c:v>
                </c:pt>
                <c:pt idx="13">
                  <c:v>301</c:v>
                </c:pt>
                <c:pt idx="14">
                  <c:v>564</c:v>
                </c:pt>
                <c:pt idx="15">
                  <c:v>324</c:v>
                </c:pt>
                <c:pt idx="16">
                  <c:v>497</c:v>
                </c:pt>
                <c:pt idx="17">
                  <c:v>17</c:v>
                </c:pt>
                <c:pt idx="18">
                  <c:v>178</c:v>
                </c:pt>
                <c:pt idx="19">
                  <c:v>552</c:v>
                </c:pt>
                <c:pt idx="20">
                  <c:v>5</c:v>
                </c:pt>
                <c:pt idx="2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68-4A94-B464-32795D72A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3718528"/>
        <c:axId val="213720064"/>
      </c:barChart>
      <c:catAx>
        <c:axId val="21371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13720064"/>
        <c:crosses val="autoZero"/>
        <c:auto val="1"/>
        <c:lblAlgn val="ctr"/>
        <c:lblOffset val="100"/>
        <c:noMultiLvlLbl val="0"/>
      </c:catAx>
      <c:valAx>
        <c:axId val="213720064"/>
        <c:scaling>
          <c:orientation val="minMax"/>
          <c:max val="25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137185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448532173846922"/>
          <c:y val="0.19268140145405743"/>
          <c:w val="0.3170155417218628"/>
          <c:h val="9.5544496588788816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r>
              <a:rPr lang="zh-TW" altLang="en-US" sz="28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108</a:t>
            </a:r>
            <a:r>
              <a:rPr lang="zh-TW" altLang="en-US" sz="2800" b="1" i="0" u="none" strike="noStrike" baseline="0">
                <a:solidFill>
                  <a:srgbClr val="000000"/>
                </a:solidFill>
                <a:latin typeface="標楷體"/>
                <a:ea typeface="標楷體"/>
                <a:cs typeface="Times New Roman"/>
              </a:rPr>
              <a:t>年度每月諮詢男女次數</a:t>
            </a:r>
            <a:endParaRPr lang="zh-TW" alt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319226729207468"/>
          <c:y val="0.2324074074074074"/>
          <c:w val="0.832866372767887"/>
          <c:h val="0.6482662583843685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'108年度'!$D$4:$E$4</c:f>
              <c:strCache>
                <c:ptCount val="1"/>
                <c:pt idx="0">
                  <c:v>女性
(Female)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003366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'108年度'!$D$8:$D$19</c:f>
              <c:numCache>
                <c:formatCode>_-* #,##0_-;\-* #,##0_-;_-* "-"??_-;_-@_-</c:formatCode>
                <c:ptCount val="12"/>
                <c:pt idx="0">
                  <c:v>649</c:v>
                </c:pt>
                <c:pt idx="1">
                  <c:v>231</c:v>
                </c:pt>
                <c:pt idx="2">
                  <c:v>146</c:v>
                </c:pt>
                <c:pt idx="3">
                  <c:v>172</c:v>
                </c:pt>
                <c:pt idx="4">
                  <c:v>125</c:v>
                </c:pt>
                <c:pt idx="5">
                  <c:v>165</c:v>
                </c:pt>
                <c:pt idx="6">
                  <c:v>102</c:v>
                </c:pt>
                <c:pt idx="7">
                  <c:v>54</c:v>
                </c:pt>
                <c:pt idx="8">
                  <c:v>10</c:v>
                </c:pt>
                <c:pt idx="9">
                  <c:v>54</c:v>
                </c:pt>
                <c:pt idx="10">
                  <c:v>60</c:v>
                </c:pt>
                <c:pt idx="11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5-4F40-A841-3F61237D717C}"/>
            </c:ext>
          </c:extLst>
        </c:ser>
        <c:ser>
          <c:idx val="0"/>
          <c:order val="1"/>
          <c:tx>
            <c:strRef>
              <c:f>'108年度'!$C$4</c:f>
              <c:strCache>
                <c:ptCount val="1"/>
                <c:pt idx="0">
                  <c:v>男性
(Male)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0" i="0" u="none" strike="noStrike" baseline="0">
                    <a:solidFill>
                      <a:srgbClr val="FF0000"/>
                    </a:solidFill>
                    <a:latin typeface="標楷體"/>
                    <a:ea typeface="標楷體"/>
                    <a:cs typeface="標楷體"/>
                  </a:defRPr>
                </a:pPr>
                <a:endParaRPr lang="zh-TW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'107年度'!$A$8:$A$19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'108年度'!$C$8:$C$19</c:f>
              <c:numCache>
                <c:formatCode>_-* #,##0_-;\-* #,##0_-;_-* "-"??_-;_-@_-</c:formatCode>
                <c:ptCount val="12"/>
                <c:pt idx="0">
                  <c:v>3321</c:v>
                </c:pt>
                <c:pt idx="1">
                  <c:v>1203</c:v>
                </c:pt>
                <c:pt idx="2">
                  <c:v>1036</c:v>
                </c:pt>
                <c:pt idx="3">
                  <c:v>954</c:v>
                </c:pt>
                <c:pt idx="4">
                  <c:v>921</c:v>
                </c:pt>
                <c:pt idx="5">
                  <c:v>1132</c:v>
                </c:pt>
                <c:pt idx="6">
                  <c:v>772</c:v>
                </c:pt>
                <c:pt idx="7">
                  <c:v>357</c:v>
                </c:pt>
                <c:pt idx="8">
                  <c:v>92</c:v>
                </c:pt>
                <c:pt idx="9">
                  <c:v>285</c:v>
                </c:pt>
                <c:pt idx="10">
                  <c:v>210</c:v>
                </c:pt>
                <c:pt idx="11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55-4F40-A841-3F61237D7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0"/>
        <c:axId val="213775872"/>
        <c:axId val="213777408"/>
      </c:barChart>
      <c:catAx>
        <c:axId val="21377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13777408"/>
        <c:crosses val="autoZero"/>
        <c:auto val="1"/>
        <c:lblAlgn val="ctr"/>
        <c:lblOffset val="100"/>
        <c:noMultiLvlLbl val="0"/>
      </c:catAx>
      <c:valAx>
        <c:axId val="213777408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標楷體"/>
                    <a:ea typeface="標楷體"/>
                    <a:cs typeface="標楷體"/>
                  </a:defRPr>
                </a:pPr>
                <a:r>
                  <a:rPr lang="zh-TW" altLang="en-US"/>
                  <a:t>人次</a:t>
                </a:r>
              </a:p>
            </c:rich>
          </c:tx>
          <c:overlay val="0"/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標楷體"/>
                <a:ea typeface="標楷體"/>
                <a:cs typeface="標楷體"/>
              </a:defRPr>
            </a:pPr>
            <a:endParaRPr lang="zh-TW"/>
          </a:p>
        </c:txPr>
        <c:crossAx val="213775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8448532173846922"/>
          <c:y val="0.187904176624618"/>
          <c:w val="0.3170155417218628"/>
          <c:h val="9.5544496588788816E-2"/>
        </c:manualLayout>
      </c:layout>
      <c:overlay val="0"/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標楷體"/>
              <a:ea typeface="標楷體"/>
              <a:cs typeface="標楷體"/>
            </a:defRPr>
          </a:pPr>
          <a:endParaRPr lang="zh-TW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標楷體"/>
          <a:ea typeface="標楷體"/>
          <a:cs typeface="標楷體"/>
        </a:defRPr>
      </a:pPr>
      <a:endParaRPr lang="zh-TW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582865</xdr:colOff>
      <xdr:row>27</xdr:row>
      <xdr:rowOff>11382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8207C92-E968-41EE-A8F3-3C70DAB16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523875</xdr:colOff>
      <xdr:row>28</xdr:row>
      <xdr:rowOff>114300</xdr:rowOff>
    </xdr:to>
    <xdr:graphicFrame macro="">
      <xdr:nvGraphicFramePr>
        <xdr:cNvPr id="4097" name="圖表 1">
          <a:extLst>
            <a:ext uri="{FF2B5EF4-FFF2-40B4-BE49-F238E27FC236}">
              <a16:creationId xmlns:a16="http://schemas.microsoft.com/office/drawing/2014/main" id="{00000000-0008-0000-0E00-000001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104775</xdr:rowOff>
    </xdr:to>
    <xdr:graphicFrame macro="">
      <xdr:nvGraphicFramePr>
        <xdr:cNvPr id="5121" name="圖表 1">
          <a:extLst>
            <a:ext uri="{FF2B5EF4-FFF2-40B4-BE49-F238E27FC236}">
              <a16:creationId xmlns:a16="http://schemas.microsoft.com/office/drawing/2014/main" id="{00000000-0008-0000-0F00-00000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104775</xdr:rowOff>
    </xdr:to>
    <xdr:graphicFrame macro="">
      <xdr:nvGraphicFramePr>
        <xdr:cNvPr id="6145" name="圖表 1">
          <a:extLst>
            <a:ext uri="{FF2B5EF4-FFF2-40B4-BE49-F238E27FC236}">
              <a16:creationId xmlns:a16="http://schemas.microsoft.com/office/drawing/2014/main" id="{00000000-0008-0000-1000-000001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104775</xdr:rowOff>
    </xdr:to>
    <xdr:graphicFrame macro="">
      <xdr:nvGraphicFramePr>
        <xdr:cNvPr id="7169" name="圖表 1">
          <a:extLst>
            <a:ext uri="{FF2B5EF4-FFF2-40B4-BE49-F238E27FC236}">
              <a16:creationId xmlns:a16="http://schemas.microsoft.com/office/drawing/2014/main" id="{00000000-0008-0000-1100-00000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104775</xdr:rowOff>
    </xdr:to>
    <xdr:graphicFrame macro="">
      <xdr:nvGraphicFramePr>
        <xdr:cNvPr id="8193" name="圖表 1">
          <a:extLst>
            <a:ext uri="{FF2B5EF4-FFF2-40B4-BE49-F238E27FC236}">
              <a16:creationId xmlns:a16="http://schemas.microsoft.com/office/drawing/2014/main" id="{00000000-0008-0000-1200-000001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523875</xdr:colOff>
      <xdr:row>28</xdr:row>
      <xdr:rowOff>114300</xdr:rowOff>
    </xdr:to>
    <xdr:graphicFrame macro="">
      <xdr:nvGraphicFramePr>
        <xdr:cNvPr id="9217" name="圖表 1">
          <a:extLst>
            <a:ext uri="{FF2B5EF4-FFF2-40B4-BE49-F238E27FC236}">
              <a16:creationId xmlns:a16="http://schemas.microsoft.com/office/drawing/2014/main" id="{00000000-0008-0000-13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523875</xdr:colOff>
      <xdr:row>28</xdr:row>
      <xdr:rowOff>114300</xdr:rowOff>
    </xdr:to>
    <xdr:graphicFrame macro="">
      <xdr:nvGraphicFramePr>
        <xdr:cNvPr id="10241" name="圖表 1">
          <a:extLst>
            <a:ext uri="{FF2B5EF4-FFF2-40B4-BE49-F238E27FC236}">
              <a16:creationId xmlns:a16="http://schemas.microsoft.com/office/drawing/2014/main" id="{00000000-0008-0000-1400-000001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582865</xdr:colOff>
      <xdr:row>27</xdr:row>
      <xdr:rowOff>11382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F7B3F298-879A-4259-B06E-B4DE27451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543509</xdr:colOff>
      <xdr:row>27</xdr:row>
      <xdr:rowOff>169239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A164645D-A718-467D-8D8C-FBA070798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543509</xdr:colOff>
      <xdr:row>27</xdr:row>
      <xdr:rowOff>169239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C93E6BAF-6930-4018-879B-2D060F563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582865</xdr:colOff>
      <xdr:row>27</xdr:row>
      <xdr:rowOff>11382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543509</xdr:colOff>
      <xdr:row>27</xdr:row>
      <xdr:rowOff>169239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504825</xdr:colOff>
      <xdr:row>28</xdr:row>
      <xdr:rowOff>104775</xdr:rowOff>
    </xdr:to>
    <xdr:graphicFrame macro="">
      <xdr:nvGraphicFramePr>
        <xdr:cNvPr id="1025" name="圖表 1">
          <a:extLst>
            <a:ext uri="{FF2B5EF4-FFF2-40B4-BE49-F238E27FC236}">
              <a16:creationId xmlns:a16="http://schemas.microsoft.com/office/drawing/2014/main" id="{00000000-0008-0000-0B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523875</xdr:colOff>
      <xdr:row>28</xdr:row>
      <xdr:rowOff>114300</xdr:rowOff>
    </xdr:to>
    <xdr:graphicFrame macro="">
      <xdr:nvGraphicFramePr>
        <xdr:cNvPr id="2049" name="圖表 1">
          <a:extLst>
            <a:ext uri="{FF2B5EF4-FFF2-40B4-BE49-F238E27FC236}">
              <a16:creationId xmlns:a16="http://schemas.microsoft.com/office/drawing/2014/main" id="{00000000-0008-0000-0C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523875</xdr:colOff>
      <xdr:row>28</xdr:row>
      <xdr:rowOff>114300</xdr:rowOff>
    </xdr:to>
    <xdr:graphicFrame macro="">
      <xdr:nvGraphicFramePr>
        <xdr:cNvPr id="3073" name="圖表 1">
          <a:extLst>
            <a:ext uri="{FF2B5EF4-FFF2-40B4-BE49-F238E27FC236}">
              <a16:creationId xmlns:a16="http://schemas.microsoft.com/office/drawing/2014/main" id="{00000000-0008-0000-0D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39"/>
  <sheetViews>
    <sheetView tabSelected="1" view="pageBreakPreview" topLeftCell="A24" zoomScaleNormal="100" workbookViewId="0">
      <selection activeCell="F34" sqref="F34"/>
    </sheetView>
  </sheetViews>
  <sheetFormatPr defaultColWidth="8.875" defaultRowHeight="16.5"/>
  <cols>
    <col min="1" max="1" width="15.875" customWidth="1"/>
    <col min="2" max="2" width="21" customWidth="1"/>
    <col min="3" max="3" width="12.125" bestFit="1" customWidth="1"/>
    <col min="4" max="5" width="11.375" bestFit="1" customWidth="1"/>
    <col min="6" max="6" width="12.875" bestFit="1" customWidth="1"/>
    <col min="7" max="9" width="10.625" customWidth="1"/>
    <col min="10" max="10" width="12.625" customWidth="1"/>
    <col min="11" max="13" width="10.625" style="31" customWidth="1"/>
    <col min="14" max="14" width="12.625" style="31" customWidth="1"/>
    <col min="15" max="17" width="10.625" style="31" customWidth="1"/>
    <col min="18" max="18" width="12.625" style="31" customWidth="1"/>
    <col min="19" max="21" width="10.625" customWidth="1"/>
    <col min="22" max="22" width="12.625" customWidth="1"/>
    <col min="23" max="25" width="10.625" customWidth="1"/>
    <col min="26" max="26" width="12.625" customWidth="1"/>
    <col min="27" max="29" width="10.625" customWidth="1"/>
    <col min="30" max="30" width="12.625" customWidth="1"/>
    <col min="31" max="33" width="10.625" customWidth="1"/>
    <col min="34" max="34" width="13.125" customWidth="1"/>
    <col min="35" max="37" width="10.625" customWidth="1"/>
    <col min="38" max="38" width="13.5" customWidth="1"/>
    <col min="39" max="41" width="10.625" customWidth="1"/>
    <col min="42" max="42" width="14" customWidth="1"/>
  </cols>
  <sheetData>
    <row r="1" spans="1:42" ht="47.25" customHeight="1" thickBo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  <c r="P1" s="111"/>
      <c r="Q1" s="111"/>
      <c r="R1" s="111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</row>
    <row r="2" spans="1:42" ht="36" customHeight="1">
      <c r="A2" s="32"/>
      <c r="B2" s="33" t="s">
        <v>1</v>
      </c>
      <c r="C2" s="112" t="s">
        <v>119</v>
      </c>
      <c r="D2" s="113"/>
      <c r="E2" s="113"/>
      <c r="F2" s="114"/>
      <c r="G2" s="112" t="s">
        <v>116</v>
      </c>
      <c r="H2" s="113"/>
      <c r="I2" s="113"/>
      <c r="J2" s="114"/>
      <c r="K2" s="112" t="s">
        <v>115</v>
      </c>
      <c r="L2" s="113"/>
      <c r="M2" s="113"/>
      <c r="N2" s="114"/>
      <c r="O2" s="112" t="s">
        <v>2</v>
      </c>
      <c r="P2" s="113"/>
      <c r="Q2" s="113"/>
      <c r="R2" s="114"/>
      <c r="S2" s="115" t="s">
        <v>3</v>
      </c>
      <c r="T2" s="116"/>
      <c r="U2" s="116"/>
      <c r="V2" s="117"/>
      <c r="W2" s="115" t="s">
        <v>4</v>
      </c>
      <c r="X2" s="116"/>
      <c r="Y2" s="116"/>
      <c r="Z2" s="117"/>
      <c r="AA2" s="115" t="s">
        <v>5</v>
      </c>
      <c r="AB2" s="116"/>
      <c r="AC2" s="116"/>
      <c r="AD2" s="117"/>
      <c r="AE2" s="115" t="s">
        <v>6</v>
      </c>
      <c r="AF2" s="116"/>
      <c r="AG2" s="116"/>
      <c r="AH2" s="117"/>
      <c r="AI2" s="115" t="s">
        <v>7</v>
      </c>
      <c r="AJ2" s="116"/>
      <c r="AK2" s="116"/>
      <c r="AL2" s="117"/>
      <c r="AM2" s="115" t="s">
        <v>8</v>
      </c>
      <c r="AN2" s="118"/>
      <c r="AO2" s="118"/>
      <c r="AP2" s="119"/>
    </row>
    <row r="3" spans="1:42" ht="32.25">
      <c r="A3" s="34"/>
      <c r="B3" s="35"/>
      <c r="C3" s="36" t="s">
        <v>9</v>
      </c>
      <c r="D3" s="37" t="s">
        <v>10</v>
      </c>
      <c r="E3" s="105" t="s">
        <v>11</v>
      </c>
      <c r="F3" s="106"/>
      <c r="G3" s="36" t="s">
        <v>9</v>
      </c>
      <c r="H3" s="37" t="s">
        <v>10</v>
      </c>
      <c r="I3" s="105" t="s">
        <v>11</v>
      </c>
      <c r="J3" s="106"/>
      <c r="K3" s="36" t="s">
        <v>9</v>
      </c>
      <c r="L3" s="37" t="s">
        <v>10</v>
      </c>
      <c r="M3" s="105" t="s">
        <v>11</v>
      </c>
      <c r="N3" s="106"/>
      <c r="O3" s="36" t="s">
        <v>9</v>
      </c>
      <c r="P3" s="37" t="s">
        <v>10</v>
      </c>
      <c r="Q3" s="105" t="s">
        <v>11</v>
      </c>
      <c r="R3" s="106"/>
      <c r="S3" s="38" t="s">
        <v>12</v>
      </c>
      <c r="T3" s="39" t="s">
        <v>13</v>
      </c>
      <c r="U3" s="107" t="s">
        <v>14</v>
      </c>
      <c r="V3" s="108"/>
      <c r="W3" s="38" t="s">
        <v>12</v>
      </c>
      <c r="X3" s="39" t="s">
        <v>13</v>
      </c>
      <c r="Y3" s="107" t="s">
        <v>14</v>
      </c>
      <c r="Z3" s="108"/>
      <c r="AA3" s="38" t="s">
        <v>12</v>
      </c>
      <c r="AB3" s="39" t="s">
        <v>13</v>
      </c>
      <c r="AC3" s="107" t="s">
        <v>14</v>
      </c>
      <c r="AD3" s="108"/>
      <c r="AE3" s="38" t="s">
        <v>12</v>
      </c>
      <c r="AF3" s="39" t="s">
        <v>13</v>
      </c>
      <c r="AG3" s="107" t="s">
        <v>14</v>
      </c>
      <c r="AH3" s="108"/>
      <c r="AI3" s="38" t="s">
        <v>12</v>
      </c>
      <c r="AJ3" s="39" t="s">
        <v>13</v>
      </c>
      <c r="AK3" s="107" t="s">
        <v>14</v>
      </c>
      <c r="AL3" s="108"/>
      <c r="AM3" s="38" t="s">
        <v>12</v>
      </c>
      <c r="AN3" s="39" t="s">
        <v>13</v>
      </c>
      <c r="AO3" s="99" t="s">
        <v>14</v>
      </c>
      <c r="AP3" s="100"/>
    </row>
    <row r="4" spans="1:42" ht="72" customHeight="1" thickBot="1">
      <c r="A4" s="40" t="s">
        <v>15</v>
      </c>
      <c r="B4" s="41"/>
      <c r="C4" s="42" t="s">
        <v>16</v>
      </c>
      <c r="D4" s="43" t="s">
        <v>17</v>
      </c>
      <c r="E4" s="43" t="s">
        <v>17</v>
      </c>
      <c r="F4" s="44" t="s">
        <v>18</v>
      </c>
      <c r="G4" s="42" t="s">
        <v>16</v>
      </c>
      <c r="H4" s="43" t="s">
        <v>17</v>
      </c>
      <c r="I4" s="43" t="s">
        <v>17</v>
      </c>
      <c r="J4" s="44" t="s">
        <v>18</v>
      </c>
      <c r="K4" s="42" t="s">
        <v>16</v>
      </c>
      <c r="L4" s="43" t="s">
        <v>17</v>
      </c>
      <c r="M4" s="43" t="s">
        <v>17</v>
      </c>
      <c r="N4" s="44" t="s">
        <v>18</v>
      </c>
      <c r="O4" s="42" t="s">
        <v>16</v>
      </c>
      <c r="P4" s="43" t="s">
        <v>17</v>
      </c>
      <c r="Q4" s="43" t="s">
        <v>17</v>
      </c>
      <c r="R4" s="44" t="s">
        <v>18</v>
      </c>
      <c r="S4" s="45" t="s">
        <v>19</v>
      </c>
      <c r="T4" s="46" t="s">
        <v>20</v>
      </c>
      <c r="U4" s="46" t="s">
        <v>20</v>
      </c>
      <c r="V4" s="64" t="s">
        <v>21</v>
      </c>
      <c r="W4" s="45" t="s">
        <v>19</v>
      </c>
      <c r="X4" s="46" t="s">
        <v>20</v>
      </c>
      <c r="Y4" s="46" t="s">
        <v>20</v>
      </c>
      <c r="Z4" s="64" t="s">
        <v>21</v>
      </c>
      <c r="AA4" s="45" t="s">
        <v>19</v>
      </c>
      <c r="AB4" s="46" t="s">
        <v>20</v>
      </c>
      <c r="AC4" s="46" t="s">
        <v>20</v>
      </c>
      <c r="AD4" s="64" t="s">
        <v>21</v>
      </c>
      <c r="AE4" s="45" t="s">
        <v>19</v>
      </c>
      <c r="AF4" s="46" t="s">
        <v>20</v>
      </c>
      <c r="AG4" s="46" t="s">
        <v>20</v>
      </c>
      <c r="AH4" s="64" t="s">
        <v>21</v>
      </c>
      <c r="AI4" s="45" t="s">
        <v>19</v>
      </c>
      <c r="AJ4" s="46" t="s">
        <v>20</v>
      </c>
      <c r="AK4" s="46" t="s">
        <v>20</v>
      </c>
      <c r="AL4" s="64" t="s">
        <v>21</v>
      </c>
      <c r="AM4" s="45" t="s">
        <v>19</v>
      </c>
      <c r="AN4" s="46" t="s">
        <v>20</v>
      </c>
      <c r="AO4" s="46" t="s">
        <v>20</v>
      </c>
      <c r="AP4" s="64" t="s">
        <v>21</v>
      </c>
    </row>
    <row r="5" spans="1:42" ht="36" customHeight="1">
      <c r="A5" s="101" t="s">
        <v>22</v>
      </c>
      <c r="B5" s="102"/>
      <c r="C5" s="47">
        <f>SUM(C6:C17)</f>
        <v>14541</v>
      </c>
      <c r="D5" s="48">
        <f>SUM(D6:D17)</f>
        <v>12914</v>
      </c>
      <c r="E5" s="48">
        <f>SUM(E6:E17)</f>
        <v>1627</v>
      </c>
      <c r="F5" s="49">
        <f>E5/C5</f>
        <v>0.11189051647066914</v>
      </c>
      <c r="G5" s="47">
        <f>SUM(G6:G17)</f>
        <v>14106</v>
      </c>
      <c r="H5" s="48">
        <f>SUM(H6:H17)</f>
        <v>12496</v>
      </c>
      <c r="I5" s="48">
        <f>SUM(I6:I17)</f>
        <v>1610</v>
      </c>
      <c r="J5" s="49">
        <f t="shared" ref="J5:J13" si="0">I5/G5</f>
        <v>0.1141358287253651</v>
      </c>
      <c r="K5" s="47">
        <f>SUM(K6:K17)</f>
        <v>12128</v>
      </c>
      <c r="L5" s="48">
        <f>SUM(L6:L17)</f>
        <v>10629</v>
      </c>
      <c r="M5" s="48">
        <f>SUM(M6:M17)</f>
        <v>1499</v>
      </c>
      <c r="N5" s="49">
        <f>M5/K5</f>
        <v>0.12359828496042216</v>
      </c>
      <c r="O5" s="47">
        <f>SUM(O6:O17)</f>
        <v>10283</v>
      </c>
      <c r="P5" s="48">
        <f>SUM(P6:P17)</f>
        <v>8830</v>
      </c>
      <c r="Q5" s="48">
        <f>SUM(Q6:Q17)</f>
        <v>1453</v>
      </c>
      <c r="R5" s="49">
        <f t="shared" ref="R5:R39" si="1">Q5/O5</f>
        <v>0.14130117669940678</v>
      </c>
      <c r="S5" s="50">
        <f>SUM(S6:S17)</f>
        <v>12371</v>
      </c>
      <c r="T5" s="51">
        <f>SUM(T6:T17)</f>
        <v>10542</v>
      </c>
      <c r="U5" s="51">
        <f>SUM(U6:U17)</f>
        <v>1829</v>
      </c>
      <c r="V5" s="65">
        <f t="shared" ref="V5:V39" si="2">U5/S5</f>
        <v>0.14784576832915691</v>
      </c>
      <c r="W5" s="50">
        <f>SUM(W6:W17)</f>
        <v>17315</v>
      </c>
      <c r="X5" s="51">
        <f>SUM(X6:X17)</f>
        <v>14558</v>
      </c>
      <c r="Y5" s="51">
        <f>SUM(Y6:Y17)</f>
        <v>2757</v>
      </c>
      <c r="Z5" s="82">
        <f>Y5/W5</f>
        <v>0.15922610453364136</v>
      </c>
      <c r="AA5" s="86">
        <f>SUM(AA6:AA17)</f>
        <v>12581</v>
      </c>
      <c r="AB5" s="87">
        <f>SUM(AB6:AB17)</f>
        <v>10592</v>
      </c>
      <c r="AC5" s="87">
        <f>SUM(AC6:AC17)</f>
        <v>1989</v>
      </c>
      <c r="AD5" s="88">
        <f>AC5/AA5</f>
        <v>0.15809554089500039</v>
      </c>
      <c r="AE5" s="92">
        <f>AF5+AG5</f>
        <v>13034</v>
      </c>
      <c r="AF5" s="93">
        <v>10659</v>
      </c>
      <c r="AG5" s="93">
        <v>2375</v>
      </c>
      <c r="AH5" s="88">
        <f>AG5/AE5</f>
        <v>0.18221574344023322</v>
      </c>
      <c r="AI5" s="68">
        <f>AJ5+AK5</f>
        <v>10412</v>
      </c>
      <c r="AJ5" s="69">
        <v>8296</v>
      </c>
      <c r="AK5" s="69">
        <v>2116</v>
      </c>
      <c r="AL5" s="65">
        <f>AK5/AI5</f>
        <v>0.20322704571648098</v>
      </c>
      <c r="AM5" s="68">
        <f>AN5+AO5</f>
        <v>7922</v>
      </c>
      <c r="AN5" s="76">
        <v>6064</v>
      </c>
      <c r="AO5" s="76">
        <v>1858</v>
      </c>
      <c r="AP5" s="65">
        <f>AO5/AM5</f>
        <v>0.2345367331481949</v>
      </c>
    </row>
    <row r="6" spans="1:42" ht="32.25">
      <c r="A6" s="103" t="s">
        <v>23</v>
      </c>
      <c r="B6" s="52" t="s">
        <v>24</v>
      </c>
      <c r="C6" s="53">
        <v>2291</v>
      </c>
      <c r="D6" s="70">
        <v>2046</v>
      </c>
      <c r="E6" s="78">
        <v>245</v>
      </c>
      <c r="F6" s="54">
        <f>E6/C6</f>
        <v>0.1069402007856831</v>
      </c>
      <c r="G6" s="53">
        <f>'111年度'!B8</f>
        <v>3091</v>
      </c>
      <c r="H6" s="70">
        <v>2704</v>
      </c>
      <c r="I6" s="78">
        <f>'111年度'!D8</f>
        <v>387</v>
      </c>
      <c r="J6" s="54">
        <f t="shared" si="0"/>
        <v>0.12520219993529602</v>
      </c>
      <c r="K6" s="53">
        <f>'110年度'!B8</f>
        <v>2444</v>
      </c>
      <c r="L6" s="70">
        <f>'110年度'!C8</f>
        <v>2148</v>
      </c>
      <c r="M6" s="78">
        <f>'110年度'!D8</f>
        <v>296</v>
      </c>
      <c r="N6" s="54">
        <f t="shared" ref="N6:N39" si="3">M6/K6</f>
        <v>0.12111292962356793</v>
      </c>
      <c r="O6" s="53">
        <f>'109年度'!B8</f>
        <v>3290</v>
      </c>
      <c r="P6" s="70">
        <f>'109年度'!C8</f>
        <v>2891</v>
      </c>
      <c r="Q6" s="78">
        <f>'109年度'!D8</f>
        <v>399</v>
      </c>
      <c r="R6" s="54">
        <f t="shared" si="1"/>
        <v>0.12127659574468085</v>
      </c>
      <c r="S6" s="55">
        <f>'108年度'!B8</f>
        <v>3970</v>
      </c>
      <c r="T6" s="56">
        <f>'108年度'!C8</f>
        <v>3321</v>
      </c>
      <c r="U6" s="56">
        <f>'108年度'!D8</f>
        <v>649</v>
      </c>
      <c r="V6" s="66">
        <f t="shared" si="2"/>
        <v>0.16347607052896726</v>
      </c>
      <c r="W6" s="55">
        <f>'107年度'!B8</f>
        <v>3679</v>
      </c>
      <c r="X6" s="56">
        <f>'107年度'!C8</f>
        <v>3124</v>
      </c>
      <c r="Y6" s="56">
        <f>'107年度'!D8</f>
        <v>555</v>
      </c>
      <c r="Z6" s="83">
        <f>Y6/W6</f>
        <v>0.15085621092688231</v>
      </c>
      <c r="AA6" s="55">
        <v>2741</v>
      </c>
      <c r="AB6" s="56">
        <v>2362</v>
      </c>
      <c r="AC6" s="56">
        <v>379</v>
      </c>
      <c r="AD6" s="66">
        <f>AC6/AA6</f>
        <v>0.13827070412258299</v>
      </c>
      <c r="AE6" s="55">
        <f>AF6+AG6</f>
        <v>2357</v>
      </c>
      <c r="AF6" s="70">
        <v>1975</v>
      </c>
      <c r="AG6" s="70">
        <v>382</v>
      </c>
      <c r="AH6" s="66">
        <f>AG6/AE6</f>
        <v>0.16207042851081885</v>
      </c>
      <c r="AI6" s="55">
        <f t="shared" ref="AI6:AI39" si="4">AJ6+AK6</f>
        <v>2580</v>
      </c>
      <c r="AJ6" s="71">
        <v>2155</v>
      </c>
      <c r="AK6" s="71">
        <v>425</v>
      </c>
      <c r="AL6" s="66">
        <f t="shared" ref="AL6:AL39" si="5">AK6/AI6</f>
        <v>0.16472868217054262</v>
      </c>
      <c r="AM6" s="55">
        <f t="shared" ref="AM6:AM39" si="6">AN6+AO6</f>
        <v>535</v>
      </c>
      <c r="AN6" s="71">
        <v>436</v>
      </c>
      <c r="AO6" s="71">
        <v>99</v>
      </c>
      <c r="AP6" s="66">
        <f t="shared" ref="AP6:AP39" si="7">AO6/AM6</f>
        <v>0.18504672897196262</v>
      </c>
    </row>
    <row r="7" spans="1:42" ht="32.25">
      <c r="A7" s="103"/>
      <c r="B7" s="52" t="s">
        <v>25</v>
      </c>
      <c r="C7" s="53">
        <v>1757</v>
      </c>
      <c r="D7" s="70">
        <v>1567</v>
      </c>
      <c r="E7" s="78">
        <v>190</v>
      </c>
      <c r="F7" s="54">
        <f>E7/C7</f>
        <v>0.10813887307911212</v>
      </c>
      <c r="G7" s="53">
        <f>'111年度'!B9</f>
        <v>1080</v>
      </c>
      <c r="H7" s="70">
        <v>935</v>
      </c>
      <c r="I7" s="78">
        <f>'111年度'!D9</f>
        <v>145</v>
      </c>
      <c r="J7" s="54">
        <f t="shared" si="0"/>
        <v>0.13425925925925927</v>
      </c>
      <c r="K7" s="53">
        <f>'110年度'!B9</f>
        <v>938</v>
      </c>
      <c r="L7" s="70">
        <f>'110年度'!C9</f>
        <v>814</v>
      </c>
      <c r="M7" s="78">
        <f>'110年度'!D9</f>
        <v>124</v>
      </c>
      <c r="N7" s="54">
        <f t="shared" si="3"/>
        <v>0.13219616204690832</v>
      </c>
      <c r="O7" s="53">
        <f>'109年度'!B9</f>
        <v>2058</v>
      </c>
      <c r="P7" s="70">
        <f>'109年度'!C9</f>
        <v>1755</v>
      </c>
      <c r="Q7" s="78">
        <f>'109年度'!D9</f>
        <v>303</v>
      </c>
      <c r="R7" s="54">
        <f t="shared" si="1"/>
        <v>0.14723032069970846</v>
      </c>
      <c r="S7" s="55">
        <f>'108年度'!B9</f>
        <v>1434</v>
      </c>
      <c r="T7" s="56">
        <f>'108年度'!C9</f>
        <v>1203</v>
      </c>
      <c r="U7" s="56">
        <f>'108年度'!D9</f>
        <v>231</v>
      </c>
      <c r="V7" s="66">
        <f t="shared" si="2"/>
        <v>0.16108786610878661</v>
      </c>
      <c r="W7" s="55">
        <f>'107年度'!B9</f>
        <v>2273</v>
      </c>
      <c r="X7" s="56">
        <f>'107年度'!C9</f>
        <v>2009</v>
      </c>
      <c r="Y7" s="56">
        <f>'107年度'!D9</f>
        <v>264</v>
      </c>
      <c r="Z7" s="83">
        <f>Y7/W7</f>
        <v>0.11614606247250329</v>
      </c>
      <c r="AA7" s="55">
        <v>3269</v>
      </c>
      <c r="AB7" s="56">
        <v>2829</v>
      </c>
      <c r="AC7" s="56">
        <v>440</v>
      </c>
      <c r="AD7" s="66">
        <f>AC7/AA7</f>
        <v>0.13459773631079841</v>
      </c>
      <c r="AE7" s="55">
        <f>AF7+AG7</f>
        <v>2170</v>
      </c>
      <c r="AF7" s="70">
        <v>1816</v>
      </c>
      <c r="AG7" s="70">
        <v>354</v>
      </c>
      <c r="AH7" s="66">
        <f>AG7/AE7</f>
        <v>0.1631336405529954</v>
      </c>
      <c r="AI7" s="55">
        <f t="shared" si="4"/>
        <v>1717</v>
      </c>
      <c r="AJ7" s="71">
        <v>1398</v>
      </c>
      <c r="AK7" s="71">
        <v>319</v>
      </c>
      <c r="AL7" s="66">
        <f t="shared" si="5"/>
        <v>0.18578916715200933</v>
      </c>
      <c r="AM7" s="55">
        <f t="shared" si="6"/>
        <v>1378</v>
      </c>
      <c r="AN7" s="71">
        <v>1047</v>
      </c>
      <c r="AO7" s="71">
        <v>331</v>
      </c>
      <c r="AP7" s="66">
        <f t="shared" si="7"/>
        <v>0.24020319303338172</v>
      </c>
    </row>
    <row r="8" spans="1:42" ht="32.25">
      <c r="A8" s="103"/>
      <c r="B8" s="52" t="s">
        <v>26</v>
      </c>
      <c r="C8" s="53">
        <v>2190</v>
      </c>
      <c r="D8" s="70">
        <v>1967</v>
      </c>
      <c r="E8" s="78">
        <v>223</v>
      </c>
      <c r="F8" s="54">
        <f>E8/C8</f>
        <v>0.10182648401826484</v>
      </c>
      <c r="G8" s="53">
        <f>'111年度'!B10</f>
        <v>2499</v>
      </c>
      <c r="H8" s="70">
        <v>2255</v>
      </c>
      <c r="I8" s="78">
        <f>'111年度'!D10</f>
        <v>244</v>
      </c>
      <c r="J8" s="54">
        <f t="shared" si="0"/>
        <v>9.7639055622248894E-2</v>
      </c>
      <c r="K8" s="53">
        <f>'110年度'!B10</f>
        <v>2463</v>
      </c>
      <c r="L8" s="70">
        <f>'110年度'!C10</f>
        <v>2160</v>
      </c>
      <c r="M8" s="78">
        <f>'110年度'!D10</f>
        <v>303</v>
      </c>
      <c r="N8" s="54">
        <f t="shared" si="3"/>
        <v>0.12302070645554203</v>
      </c>
      <c r="O8" s="53">
        <f>'109年度'!B10</f>
        <v>1227</v>
      </c>
      <c r="P8" s="70">
        <f>'109年度'!C10</f>
        <v>1087</v>
      </c>
      <c r="Q8" s="78">
        <f>'109年度'!D10</f>
        <v>140</v>
      </c>
      <c r="R8" s="54">
        <f t="shared" si="1"/>
        <v>0.11409942950285248</v>
      </c>
      <c r="S8" s="55">
        <f>'108年度'!B10</f>
        <v>1182</v>
      </c>
      <c r="T8" s="56">
        <f>'108年度'!C10</f>
        <v>1036</v>
      </c>
      <c r="U8" s="56">
        <f>'108年度'!D10</f>
        <v>146</v>
      </c>
      <c r="V8" s="66">
        <f t="shared" si="2"/>
        <v>0.12351945854483926</v>
      </c>
      <c r="W8" s="55">
        <f>'107年度'!B10</f>
        <v>3245</v>
      </c>
      <c r="X8" s="56">
        <f>'107年度'!C10</f>
        <v>2706</v>
      </c>
      <c r="Y8" s="56">
        <f>'107年度'!D10</f>
        <v>539</v>
      </c>
      <c r="Z8" s="83">
        <f>Y8/W8</f>
        <v>0.16610169491525423</v>
      </c>
      <c r="AA8" s="55">
        <v>1647</v>
      </c>
      <c r="AB8" s="56">
        <v>1393</v>
      </c>
      <c r="AC8" s="56">
        <v>254</v>
      </c>
      <c r="AD8" s="66">
        <f>AC8/AA8</f>
        <v>0.15421979356405585</v>
      </c>
      <c r="AE8" s="55">
        <f>AF8+AG8</f>
        <v>3519</v>
      </c>
      <c r="AF8" s="70">
        <v>2878</v>
      </c>
      <c r="AG8" s="70">
        <v>641</v>
      </c>
      <c r="AH8" s="66">
        <f>AG8/AE8</f>
        <v>0.18215402102870135</v>
      </c>
      <c r="AI8" s="55">
        <f t="shared" si="4"/>
        <v>1241</v>
      </c>
      <c r="AJ8" s="71">
        <v>943</v>
      </c>
      <c r="AK8" s="71">
        <v>298</v>
      </c>
      <c r="AL8" s="66">
        <f t="shared" si="5"/>
        <v>0.24012892828364221</v>
      </c>
      <c r="AM8" s="55">
        <f t="shared" si="6"/>
        <v>759</v>
      </c>
      <c r="AN8" s="71">
        <v>551</v>
      </c>
      <c r="AO8" s="71">
        <v>208</v>
      </c>
      <c r="AP8" s="66">
        <f t="shared" si="7"/>
        <v>0.27404479578392621</v>
      </c>
    </row>
    <row r="9" spans="1:42" ht="32.25">
      <c r="A9" s="103"/>
      <c r="B9" s="52" t="s">
        <v>27</v>
      </c>
      <c r="C9" s="53">
        <v>1170</v>
      </c>
      <c r="D9" s="70">
        <v>1031</v>
      </c>
      <c r="E9" s="78">
        <v>139</v>
      </c>
      <c r="F9" s="54">
        <f t="shared" ref="F9:F39" si="8">E9/C9</f>
        <v>0.1188034188034188</v>
      </c>
      <c r="G9" s="53">
        <f>'111年度'!B11</f>
        <v>1261</v>
      </c>
      <c r="H9" s="70">
        <v>1092</v>
      </c>
      <c r="I9" s="78">
        <f>'111年度'!D11</f>
        <v>169</v>
      </c>
      <c r="J9" s="54">
        <f t="shared" si="0"/>
        <v>0.13402061855670103</v>
      </c>
      <c r="K9" s="53">
        <f>'110年度'!B11</f>
        <v>1023</v>
      </c>
      <c r="L9" s="70">
        <f>'110年度'!C11</f>
        <v>907</v>
      </c>
      <c r="M9" s="78">
        <f>'110年度'!D11</f>
        <v>116</v>
      </c>
      <c r="N9" s="54">
        <f t="shared" si="3"/>
        <v>0.11339198435972629</v>
      </c>
      <c r="O9" s="53">
        <f>'109年度'!B11</f>
        <v>830</v>
      </c>
      <c r="P9" s="70">
        <f>'109年度'!C11</f>
        <v>710</v>
      </c>
      <c r="Q9" s="78">
        <f>'109年度'!D11</f>
        <v>120</v>
      </c>
      <c r="R9" s="54">
        <f t="shared" si="1"/>
        <v>0.14457831325301204</v>
      </c>
      <c r="S9" s="55">
        <f>'108年度'!B11</f>
        <v>1126</v>
      </c>
      <c r="T9" s="56">
        <f>'108年度'!C11</f>
        <v>954</v>
      </c>
      <c r="U9" s="56">
        <f>'108年度'!D11</f>
        <v>172</v>
      </c>
      <c r="V9" s="66">
        <f t="shared" si="2"/>
        <v>0.15275310834813499</v>
      </c>
      <c r="W9" s="55">
        <f>'107年度'!B11</f>
        <v>1444</v>
      </c>
      <c r="X9" s="56">
        <f>'107年度'!C11</f>
        <v>1229</v>
      </c>
      <c r="Y9" s="56">
        <f>'107年度'!D11</f>
        <v>215</v>
      </c>
      <c r="Z9" s="83">
        <f>Y9/W9</f>
        <v>0.14889196675900276</v>
      </c>
      <c r="AA9" s="55">
        <v>843</v>
      </c>
      <c r="AB9" s="56">
        <v>638</v>
      </c>
      <c r="AC9" s="56">
        <v>205</v>
      </c>
      <c r="AD9" s="66">
        <f>AC9/AA9</f>
        <v>0.2431791221826809</v>
      </c>
      <c r="AE9" s="55">
        <f>AF9+AG9</f>
        <v>1731</v>
      </c>
      <c r="AF9" s="70">
        <v>1287</v>
      </c>
      <c r="AG9" s="70">
        <v>444</v>
      </c>
      <c r="AH9" s="66">
        <f>AG9/AE9</f>
        <v>0.25649913344887348</v>
      </c>
      <c r="AI9" s="55">
        <f t="shared" si="4"/>
        <v>1239</v>
      </c>
      <c r="AJ9" s="71">
        <v>812</v>
      </c>
      <c r="AK9" s="71">
        <v>427</v>
      </c>
      <c r="AL9" s="66">
        <f t="shared" si="5"/>
        <v>0.34463276836158191</v>
      </c>
      <c r="AM9" s="55">
        <f t="shared" si="6"/>
        <v>169</v>
      </c>
      <c r="AN9" s="71">
        <v>125</v>
      </c>
      <c r="AO9" s="71">
        <v>44</v>
      </c>
      <c r="AP9" s="66">
        <f t="shared" si="7"/>
        <v>0.26035502958579881</v>
      </c>
    </row>
    <row r="10" spans="1:42" ht="32.25">
      <c r="A10" s="103"/>
      <c r="B10" s="52" t="s">
        <v>28</v>
      </c>
      <c r="C10" s="53">
        <v>1208</v>
      </c>
      <c r="D10" s="70">
        <v>1072</v>
      </c>
      <c r="E10" s="78">
        <v>136</v>
      </c>
      <c r="F10" s="54">
        <f t="shared" si="8"/>
        <v>0.11258278145695365</v>
      </c>
      <c r="G10" s="53">
        <f>'111年度'!B12</f>
        <v>1552</v>
      </c>
      <c r="H10" s="70">
        <v>1350</v>
      </c>
      <c r="I10" s="78">
        <f>'111年度'!D12</f>
        <v>202</v>
      </c>
      <c r="J10" s="54">
        <f t="shared" si="0"/>
        <v>0.13015463917525774</v>
      </c>
      <c r="K10" s="53">
        <f>'110年度'!B12</f>
        <v>947</v>
      </c>
      <c r="L10" s="70">
        <f>'110年度'!C12</f>
        <v>821</v>
      </c>
      <c r="M10" s="78">
        <f>'110年度'!D12</f>
        <v>126</v>
      </c>
      <c r="N10" s="54">
        <f t="shared" si="3"/>
        <v>0.13305174234424499</v>
      </c>
      <c r="O10" s="53">
        <f>'109年度'!B12</f>
        <v>779</v>
      </c>
      <c r="P10" s="70">
        <f>'109年度'!C12</f>
        <v>624</v>
      </c>
      <c r="Q10" s="78">
        <f>'109年度'!D12</f>
        <v>155</v>
      </c>
      <c r="R10" s="54">
        <f t="shared" si="1"/>
        <v>0.19897304236200256</v>
      </c>
      <c r="S10" s="55">
        <f>'108年度'!B12</f>
        <v>1046</v>
      </c>
      <c r="T10" s="56">
        <f>'108年度'!C12</f>
        <v>921</v>
      </c>
      <c r="U10" s="56">
        <f>'108年度'!D12</f>
        <v>125</v>
      </c>
      <c r="V10" s="66">
        <f t="shared" si="2"/>
        <v>0.11950286806883365</v>
      </c>
      <c r="W10" s="55">
        <f>'107年度'!B12</f>
        <v>1368</v>
      </c>
      <c r="X10" s="56">
        <f>'107年度'!C12</f>
        <v>1118</v>
      </c>
      <c r="Y10" s="56">
        <f>'107年度'!D12</f>
        <v>250</v>
      </c>
      <c r="Z10" s="83">
        <f t="shared" ref="Z10:Z39" si="9">Y10/W10</f>
        <v>0.18274853801169591</v>
      </c>
      <c r="AA10" s="55">
        <v>544</v>
      </c>
      <c r="AB10" s="56">
        <v>419</v>
      </c>
      <c r="AC10" s="56">
        <v>125</v>
      </c>
      <c r="AD10" s="66">
        <f t="shared" ref="AD10:AD38" si="10">AC10/AA10</f>
        <v>0.22977941176470587</v>
      </c>
      <c r="AE10" s="55">
        <f t="shared" ref="AE10:AE39" si="11">AF10+AG10</f>
        <v>203</v>
      </c>
      <c r="AF10" s="70">
        <v>159</v>
      </c>
      <c r="AG10" s="70">
        <v>44</v>
      </c>
      <c r="AH10" s="66">
        <f t="shared" ref="AH10:AH38" si="12">AG10/AE10</f>
        <v>0.21674876847290642</v>
      </c>
      <c r="AI10" s="55">
        <f t="shared" si="4"/>
        <v>104</v>
      </c>
      <c r="AJ10" s="71">
        <v>71</v>
      </c>
      <c r="AK10" s="71">
        <v>33</v>
      </c>
      <c r="AL10" s="66">
        <f t="shared" si="5"/>
        <v>0.31730769230769229</v>
      </c>
      <c r="AM10" s="55">
        <f t="shared" si="6"/>
        <v>187</v>
      </c>
      <c r="AN10" s="71">
        <v>132</v>
      </c>
      <c r="AO10" s="71">
        <v>55</v>
      </c>
      <c r="AP10" s="66">
        <f t="shared" si="7"/>
        <v>0.29411764705882354</v>
      </c>
    </row>
    <row r="11" spans="1:42" ht="32.25">
      <c r="A11" s="103"/>
      <c r="B11" s="52" t="s">
        <v>29</v>
      </c>
      <c r="C11" s="53">
        <v>1178</v>
      </c>
      <c r="D11" s="70">
        <v>1014</v>
      </c>
      <c r="E11" s="78">
        <v>164</v>
      </c>
      <c r="F11" s="54">
        <f t="shared" si="8"/>
        <v>0.13921901528013583</v>
      </c>
      <c r="G11" s="53">
        <f>'111年度'!B13</f>
        <v>1029</v>
      </c>
      <c r="H11" s="70">
        <v>926</v>
      </c>
      <c r="I11" s="78">
        <f>'111年度'!D13</f>
        <v>103</v>
      </c>
      <c r="J11" s="54">
        <f t="shared" si="0"/>
        <v>0.1000971817298348</v>
      </c>
      <c r="K11" s="53">
        <f>'110年度'!B13</f>
        <v>1392</v>
      </c>
      <c r="L11" s="70">
        <f>'110年度'!C13</f>
        <v>1273</v>
      </c>
      <c r="M11" s="78">
        <f>'110年度'!D13</f>
        <v>119</v>
      </c>
      <c r="N11" s="54">
        <f t="shared" si="3"/>
        <v>8.5488505747126436E-2</v>
      </c>
      <c r="O11" s="53">
        <f>'109年度'!B13</f>
        <v>717</v>
      </c>
      <c r="P11" s="70">
        <f>'109年度'!C13</f>
        <v>626</v>
      </c>
      <c r="Q11" s="78">
        <f>'109年度'!D13</f>
        <v>91</v>
      </c>
      <c r="R11" s="54">
        <f t="shared" si="1"/>
        <v>0.12691771269177127</v>
      </c>
      <c r="S11" s="55">
        <f>'108年度'!B13</f>
        <v>1297</v>
      </c>
      <c r="T11" s="56">
        <f>'108年度'!C13</f>
        <v>1132</v>
      </c>
      <c r="U11" s="56">
        <f>'108年度'!D13</f>
        <v>165</v>
      </c>
      <c r="V11" s="66">
        <f t="shared" si="2"/>
        <v>0.1272166538164996</v>
      </c>
      <c r="W11" s="55">
        <f>'107年度'!B13</f>
        <v>875</v>
      </c>
      <c r="X11" s="56">
        <f>'107年度'!C13</f>
        <v>699</v>
      </c>
      <c r="Y11" s="56">
        <f>'107年度'!D13</f>
        <v>176</v>
      </c>
      <c r="Z11" s="83">
        <f t="shared" si="9"/>
        <v>0.20114285714285715</v>
      </c>
      <c r="AA11" s="55">
        <v>135</v>
      </c>
      <c r="AB11" s="56">
        <v>112</v>
      </c>
      <c r="AC11" s="56">
        <v>23</v>
      </c>
      <c r="AD11" s="66">
        <f t="shared" si="10"/>
        <v>0.17037037037037037</v>
      </c>
      <c r="AE11" s="55">
        <f t="shared" si="11"/>
        <v>60</v>
      </c>
      <c r="AF11" s="70">
        <v>54</v>
      </c>
      <c r="AG11" s="70">
        <v>6</v>
      </c>
      <c r="AH11" s="66">
        <f t="shared" si="12"/>
        <v>0.1</v>
      </c>
      <c r="AI11" s="55">
        <f t="shared" si="4"/>
        <v>1319</v>
      </c>
      <c r="AJ11" s="71">
        <v>1102</v>
      </c>
      <c r="AK11" s="71">
        <v>217</v>
      </c>
      <c r="AL11" s="66">
        <f t="shared" si="5"/>
        <v>0.16451857467778619</v>
      </c>
      <c r="AM11" s="55">
        <f t="shared" si="6"/>
        <v>329</v>
      </c>
      <c r="AN11" s="71">
        <v>203</v>
      </c>
      <c r="AO11" s="71">
        <v>126</v>
      </c>
      <c r="AP11" s="66">
        <f t="shared" si="7"/>
        <v>0.38297872340425532</v>
      </c>
    </row>
    <row r="12" spans="1:42" ht="32.25">
      <c r="A12" s="103"/>
      <c r="B12" s="52" t="s">
        <v>30</v>
      </c>
      <c r="C12" s="53">
        <v>1177</v>
      </c>
      <c r="D12" s="70">
        <v>1064</v>
      </c>
      <c r="E12" s="78">
        <v>113</v>
      </c>
      <c r="F12" s="54">
        <f t="shared" si="8"/>
        <v>9.6006796941376385E-2</v>
      </c>
      <c r="G12" s="53">
        <f>'111年度'!B14</f>
        <v>940</v>
      </c>
      <c r="H12" s="70">
        <v>828</v>
      </c>
      <c r="I12" s="78">
        <f>'111年度'!D14</f>
        <v>112</v>
      </c>
      <c r="J12" s="54">
        <f t="shared" si="0"/>
        <v>0.11914893617021277</v>
      </c>
      <c r="K12" s="53">
        <f>'110年度'!B14</f>
        <v>1383</v>
      </c>
      <c r="L12" s="70">
        <f>'110年度'!C14</f>
        <v>1216</v>
      </c>
      <c r="M12" s="78">
        <f>'110年度'!D14</f>
        <v>167</v>
      </c>
      <c r="N12" s="54">
        <f t="shared" si="3"/>
        <v>0.12075198843094721</v>
      </c>
      <c r="O12" s="53">
        <f>'109年度'!B14</f>
        <v>346</v>
      </c>
      <c r="P12" s="70">
        <f>'109年度'!C14</f>
        <v>297</v>
      </c>
      <c r="Q12" s="78">
        <f>'109年度'!D14</f>
        <v>49</v>
      </c>
      <c r="R12" s="54">
        <f t="shared" si="1"/>
        <v>0.1416184971098266</v>
      </c>
      <c r="S12" s="55">
        <f>'108年度'!B14</f>
        <v>874</v>
      </c>
      <c r="T12" s="56">
        <f>'108年度'!C14</f>
        <v>772</v>
      </c>
      <c r="U12" s="56">
        <f>'108年度'!D14</f>
        <v>102</v>
      </c>
      <c r="V12" s="66">
        <f t="shared" si="2"/>
        <v>0.11670480549199085</v>
      </c>
      <c r="W12" s="55">
        <f>'107年度'!B14</f>
        <v>1566</v>
      </c>
      <c r="X12" s="56">
        <f>'107年度'!C14</f>
        <v>1257</v>
      </c>
      <c r="Y12" s="56">
        <f>'107年度'!D14</f>
        <v>309</v>
      </c>
      <c r="Z12" s="83">
        <f t="shared" si="9"/>
        <v>0.19731800766283525</v>
      </c>
      <c r="AA12" s="55">
        <v>89</v>
      </c>
      <c r="AB12" s="56">
        <v>77</v>
      </c>
      <c r="AC12" s="56">
        <v>12</v>
      </c>
      <c r="AD12" s="66">
        <f t="shared" si="10"/>
        <v>0.1348314606741573</v>
      </c>
      <c r="AE12" s="55">
        <f t="shared" si="11"/>
        <v>82</v>
      </c>
      <c r="AF12" s="70">
        <v>72</v>
      </c>
      <c r="AG12" s="70">
        <v>10</v>
      </c>
      <c r="AH12" s="66">
        <f t="shared" si="12"/>
        <v>0.12195121951219512</v>
      </c>
      <c r="AI12" s="55">
        <f t="shared" si="4"/>
        <v>303</v>
      </c>
      <c r="AJ12" s="71">
        <v>257</v>
      </c>
      <c r="AK12" s="71">
        <v>46</v>
      </c>
      <c r="AL12" s="66">
        <f t="shared" si="5"/>
        <v>0.15181518151815182</v>
      </c>
      <c r="AM12" s="55">
        <f t="shared" si="6"/>
        <v>388</v>
      </c>
      <c r="AN12" s="71">
        <v>224</v>
      </c>
      <c r="AO12" s="71">
        <v>164</v>
      </c>
      <c r="AP12" s="66">
        <f t="shared" si="7"/>
        <v>0.42268041237113402</v>
      </c>
    </row>
    <row r="13" spans="1:42" ht="32.25">
      <c r="A13" s="103"/>
      <c r="B13" s="52" t="s">
        <v>31</v>
      </c>
      <c r="C13" s="53">
        <v>943</v>
      </c>
      <c r="D13" s="70">
        <v>822</v>
      </c>
      <c r="E13" s="78">
        <v>121</v>
      </c>
      <c r="F13" s="54">
        <f t="shared" si="8"/>
        <v>0.12831389183457051</v>
      </c>
      <c r="G13" s="53">
        <f>'111年度'!B15</f>
        <v>961</v>
      </c>
      <c r="H13" s="70">
        <v>878</v>
      </c>
      <c r="I13" s="78">
        <f>'111年度'!D15</f>
        <v>83</v>
      </c>
      <c r="J13" s="54">
        <f t="shared" si="0"/>
        <v>8.6368366285119666E-2</v>
      </c>
      <c r="K13" s="53">
        <f>'110年度'!B15</f>
        <v>734</v>
      </c>
      <c r="L13" s="70">
        <f>'110年度'!C15</f>
        <v>635</v>
      </c>
      <c r="M13" s="78">
        <f>'110年度'!D15</f>
        <v>99</v>
      </c>
      <c r="N13" s="54">
        <f t="shared" si="3"/>
        <v>0.13487738419618528</v>
      </c>
      <c r="O13" s="53">
        <f>'109年度'!B15</f>
        <v>80</v>
      </c>
      <c r="P13" s="70">
        <f>'109年度'!C15</f>
        <v>71</v>
      </c>
      <c r="Q13" s="78">
        <f>'109年度'!D15</f>
        <v>9</v>
      </c>
      <c r="R13" s="54">
        <f t="shared" si="1"/>
        <v>0.1125</v>
      </c>
      <c r="S13" s="55">
        <f>'108年度'!B15</f>
        <v>411</v>
      </c>
      <c r="T13" s="56">
        <f>'108年度'!C15</f>
        <v>357</v>
      </c>
      <c r="U13" s="56">
        <f>'108年度'!D15</f>
        <v>54</v>
      </c>
      <c r="V13" s="66">
        <f t="shared" si="2"/>
        <v>0.13138686131386862</v>
      </c>
      <c r="W13" s="55">
        <f>'107年度'!B15</f>
        <v>626</v>
      </c>
      <c r="X13" s="56">
        <f>'107年度'!C15</f>
        <v>545</v>
      </c>
      <c r="Y13" s="56">
        <f>'107年度'!D15</f>
        <v>81</v>
      </c>
      <c r="Z13" s="83">
        <f t="shared" si="9"/>
        <v>0.12939297124600638</v>
      </c>
      <c r="AA13" s="55">
        <v>339</v>
      </c>
      <c r="AB13" s="56">
        <v>293</v>
      </c>
      <c r="AC13" s="56">
        <v>46</v>
      </c>
      <c r="AD13" s="66">
        <f t="shared" si="10"/>
        <v>0.13569321533923304</v>
      </c>
      <c r="AE13" s="55">
        <f t="shared" si="11"/>
        <v>48</v>
      </c>
      <c r="AF13" s="70">
        <v>32</v>
      </c>
      <c r="AG13" s="70">
        <v>16</v>
      </c>
      <c r="AH13" s="66">
        <f t="shared" si="12"/>
        <v>0.33333333333333331</v>
      </c>
      <c r="AI13" s="55">
        <f t="shared" si="4"/>
        <v>108</v>
      </c>
      <c r="AJ13" s="71">
        <v>98</v>
      </c>
      <c r="AK13" s="71">
        <v>10</v>
      </c>
      <c r="AL13" s="66">
        <f t="shared" si="5"/>
        <v>9.2592592592592587E-2</v>
      </c>
      <c r="AM13" s="55">
        <f t="shared" si="6"/>
        <v>545</v>
      </c>
      <c r="AN13" s="71">
        <v>406</v>
      </c>
      <c r="AO13" s="71">
        <v>139</v>
      </c>
      <c r="AP13" s="66">
        <f t="shared" si="7"/>
        <v>0.25504587155963304</v>
      </c>
    </row>
    <row r="14" spans="1:42" ht="32.25">
      <c r="A14" s="103"/>
      <c r="B14" s="52" t="s">
        <v>32</v>
      </c>
      <c r="C14" s="53">
        <v>876</v>
      </c>
      <c r="D14" s="70">
        <v>766</v>
      </c>
      <c r="E14" s="78">
        <v>110</v>
      </c>
      <c r="F14" s="54">
        <f t="shared" si="8"/>
        <v>0.12557077625570776</v>
      </c>
      <c r="G14" s="53">
        <f>'111年度'!B16</f>
        <v>429</v>
      </c>
      <c r="H14" s="70">
        <v>377</v>
      </c>
      <c r="I14" s="78">
        <f>'111年度'!D16</f>
        <v>52</v>
      </c>
      <c r="J14" s="54">
        <f t="shared" ref="J14:J39" si="13">I14/G14</f>
        <v>0.12121212121212122</v>
      </c>
      <c r="K14" s="53">
        <f>'110年度'!B16</f>
        <v>348</v>
      </c>
      <c r="L14" s="70">
        <f>'110年度'!C16</f>
        <v>288</v>
      </c>
      <c r="M14" s="78">
        <f>'110年度'!D16</f>
        <v>60</v>
      </c>
      <c r="N14" s="54">
        <f t="shared" si="3"/>
        <v>0.17241379310344829</v>
      </c>
      <c r="O14" s="53">
        <f>'109年度'!B16</f>
        <v>380</v>
      </c>
      <c r="P14" s="70">
        <f>'109年度'!C16</f>
        <v>298</v>
      </c>
      <c r="Q14" s="78">
        <f>'109年度'!D16</f>
        <v>82</v>
      </c>
      <c r="R14" s="54">
        <f t="shared" si="1"/>
        <v>0.21578947368421053</v>
      </c>
      <c r="S14" s="55">
        <f>'108年度'!B16</f>
        <v>102</v>
      </c>
      <c r="T14" s="56">
        <f>'108年度'!C16</f>
        <v>92</v>
      </c>
      <c r="U14" s="56">
        <f>'108年度'!D16</f>
        <v>10</v>
      </c>
      <c r="V14" s="66">
        <f t="shared" si="2"/>
        <v>9.8039215686274508E-2</v>
      </c>
      <c r="W14" s="55">
        <f>'107年度'!B16</f>
        <v>139</v>
      </c>
      <c r="X14" s="56">
        <f>'107年度'!C16</f>
        <v>116</v>
      </c>
      <c r="Y14" s="56">
        <f>'107年度'!D16</f>
        <v>23</v>
      </c>
      <c r="Z14" s="83">
        <f t="shared" si="9"/>
        <v>0.16546762589928057</v>
      </c>
      <c r="AA14" s="55">
        <v>1649</v>
      </c>
      <c r="AB14" s="56">
        <v>1403</v>
      </c>
      <c r="AC14" s="56">
        <v>246</v>
      </c>
      <c r="AD14" s="66">
        <f t="shared" si="10"/>
        <v>0.14918132201334142</v>
      </c>
      <c r="AE14" s="55">
        <f t="shared" si="11"/>
        <v>563</v>
      </c>
      <c r="AF14" s="70">
        <v>503</v>
      </c>
      <c r="AG14" s="70">
        <v>60</v>
      </c>
      <c r="AH14" s="66">
        <f t="shared" si="12"/>
        <v>0.10657193605683836</v>
      </c>
      <c r="AI14" s="55">
        <f t="shared" si="4"/>
        <v>708</v>
      </c>
      <c r="AJ14" s="71">
        <v>557</v>
      </c>
      <c r="AK14" s="71">
        <v>151</v>
      </c>
      <c r="AL14" s="66">
        <f t="shared" si="5"/>
        <v>0.2132768361581921</v>
      </c>
      <c r="AM14" s="55">
        <f t="shared" si="6"/>
        <v>732</v>
      </c>
      <c r="AN14" s="71">
        <v>598</v>
      </c>
      <c r="AO14" s="71">
        <v>134</v>
      </c>
      <c r="AP14" s="66">
        <f t="shared" si="7"/>
        <v>0.1830601092896175</v>
      </c>
    </row>
    <row r="15" spans="1:42" ht="32.25">
      <c r="A15" s="103"/>
      <c r="B15" s="52" t="s">
        <v>33</v>
      </c>
      <c r="C15" s="53">
        <v>635</v>
      </c>
      <c r="D15" s="70">
        <v>574</v>
      </c>
      <c r="E15" s="78">
        <v>61</v>
      </c>
      <c r="F15" s="54">
        <f t="shared" si="8"/>
        <v>9.6062992125984251E-2</v>
      </c>
      <c r="G15" s="53">
        <f>'111年度'!B17</f>
        <v>513</v>
      </c>
      <c r="H15" s="70">
        <v>472</v>
      </c>
      <c r="I15" s="78">
        <f>'111年度'!D17</f>
        <v>41</v>
      </c>
      <c r="J15" s="54">
        <f t="shared" si="13"/>
        <v>7.9922027290448339E-2</v>
      </c>
      <c r="K15" s="53">
        <f>'110年度'!B17</f>
        <v>158</v>
      </c>
      <c r="L15" s="70">
        <f>'110年度'!C17</f>
        <v>139</v>
      </c>
      <c r="M15" s="78">
        <f>'110年度'!D17</f>
        <v>19</v>
      </c>
      <c r="N15" s="54">
        <f t="shared" si="3"/>
        <v>0.12025316455696203</v>
      </c>
      <c r="O15" s="53">
        <f>'109年度'!B17</f>
        <v>209</v>
      </c>
      <c r="P15" s="70">
        <f>'109年度'!C17</f>
        <v>172</v>
      </c>
      <c r="Q15" s="78">
        <f>'109年度'!D17</f>
        <v>37</v>
      </c>
      <c r="R15" s="54">
        <f t="shared" si="1"/>
        <v>0.17703349282296652</v>
      </c>
      <c r="S15" s="55">
        <f>'108年度'!B17</f>
        <v>339</v>
      </c>
      <c r="T15" s="56">
        <f>'108年度'!C17</f>
        <v>285</v>
      </c>
      <c r="U15" s="56">
        <f>'108年度'!D17</f>
        <v>54</v>
      </c>
      <c r="V15" s="66">
        <f t="shared" si="2"/>
        <v>0.15929203539823009</v>
      </c>
      <c r="W15" s="55">
        <f>'107年度'!B17</f>
        <v>1008</v>
      </c>
      <c r="X15" s="56">
        <f>'107年度'!C17</f>
        <v>834</v>
      </c>
      <c r="Y15" s="56">
        <f>'107年度'!D17</f>
        <v>174</v>
      </c>
      <c r="Z15" s="83">
        <f t="shared" si="9"/>
        <v>0.17261904761904762</v>
      </c>
      <c r="AA15" s="55">
        <v>37</v>
      </c>
      <c r="AB15" s="56">
        <v>32</v>
      </c>
      <c r="AC15" s="56">
        <v>5</v>
      </c>
      <c r="AD15" s="66">
        <f t="shared" si="10"/>
        <v>0.13513513513513514</v>
      </c>
      <c r="AE15" s="55">
        <f t="shared" si="11"/>
        <v>1191</v>
      </c>
      <c r="AF15" s="70">
        <v>1051</v>
      </c>
      <c r="AG15" s="70">
        <v>140</v>
      </c>
      <c r="AH15" s="66">
        <f t="shared" si="12"/>
        <v>0.11754827875734676</v>
      </c>
      <c r="AI15" s="55">
        <f t="shared" si="4"/>
        <v>881</v>
      </c>
      <c r="AJ15" s="71">
        <v>712</v>
      </c>
      <c r="AK15" s="71">
        <v>169</v>
      </c>
      <c r="AL15" s="66">
        <f t="shared" si="5"/>
        <v>0.19182746878547105</v>
      </c>
      <c r="AM15" s="55">
        <f t="shared" si="6"/>
        <v>1486</v>
      </c>
      <c r="AN15" s="71">
        <v>1243</v>
      </c>
      <c r="AO15" s="71">
        <v>243</v>
      </c>
      <c r="AP15" s="66">
        <f t="shared" si="7"/>
        <v>0.16352624495289367</v>
      </c>
    </row>
    <row r="16" spans="1:42" ht="32.25">
      <c r="A16" s="103"/>
      <c r="B16" s="52" t="s">
        <v>34</v>
      </c>
      <c r="C16" s="53">
        <v>589</v>
      </c>
      <c r="D16" s="70">
        <v>524</v>
      </c>
      <c r="E16" s="78">
        <v>65</v>
      </c>
      <c r="F16" s="54">
        <f t="shared" si="8"/>
        <v>0.11035653650254669</v>
      </c>
      <c r="G16" s="53">
        <f>'111年度'!B18</f>
        <v>569</v>
      </c>
      <c r="H16" s="70">
        <v>525</v>
      </c>
      <c r="I16" s="78">
        <f>'111年度'!D18</f>
        <v>44</v>
      </c>
      <c r="J16" s="54">
        <f t="shared" si="13"/>
        <v>7.7328646748681895E-2</v>
      </c>
      <c r="K16" s="53">
        <f>'110年度'!B18</f>
        <v>146</v>
      </c>
      <c r="L16" s="70">
        <f>'110年度'!C18</f>
        <v>117</v>
      </c>
      <c r="M16" s="78">
        <f>'110年度'!D18</f>
        <v>29</v>
      </c>
      <c r="N16" s="54">
        <f t="shared" si="3"/>
        <v>0.19863013698630136</v>
      </c>
      <c r="O16" s="53">
        <f>'109年度'!B18</f>
        <v>221</v>
      </c>
      <c r="P16" s="70">
        <f>'109年度'!C18</f>
        <v>185</v>
      </c>
      <c r="Q16" s="78">
        <f>'109年度'!D18</f>
        <v>36</v>
      </c>
      <c r="R16" s="54">
        <f t="shared" si="1"/>
        <v>0.16289592760180996</v>
      </c>
      <c r="S16" s="55">
        <f>'108年度'!B18</f>
        <v>270</v>
      </c>
      <c r="T16" s="56">
        <f>'108年度'!C18</f>
        <v>210</v>
      </c>
      <c r="U16" s="56">
        <f>'108年度'!D18</f>
        <v>60</v>
      </c>
      <c r="V16" s="66">
        <f t="shared" si="2"/>
        <v>0.22222222222222221</v>
      </c>
      <c r="W16" s="55">
        <f>'107年度'!B18</f>
        <v>1009</v>
      </c>
      <c r="X16" s="56">
        <f>'107年度'!C18</f>
        <v>855</v>
      </c>
      <c r="Y16" s="56">
        <f>'107年度'!D18</f>
        <v>154</v>
      </c>
      <c r="Z16" s="83">
        <f t="shared" si="9"/>
        <v>0.15262636273538158</v>
      </c>
      <c r="AA16" s="55">
        <v>1205</v>
      </c>
      <c r="AB16" s="56">
        <v>962</v>
      </c>
      <c r="AC16" s="56">
        <v>243</v>
      </c>
      <c r="AD16" s="66">
        <f t="shared" si="10"/>
        <v>0.2016597510373444</v>
      </c>
      <c r="AE16" s="55">
        <f t="shared" si="11"/>
        <v>1001</v>
      </c>
      <c r="AF16" s="70">
        <v>746</v>
      </c>
      <c r="AG16" s="70">
        <v>255</v>
      </c>
      <c r="AH16" s="66">
        <f t="shared" si="12"/>
        <v>0.25474525474525472</v>
      </c>
      <c r="AI16" s="55">
        <f t="shared" si="4"/>
        <v>140</v>
      </c>
      <c r="AJ16" s="71">
        <v>127</v>
      </c>
      <c r="AK16" s="71">
        <v>13</v>
      </c>
      <c r="AL16" s="66">
        <f t="shared" si="5"/>
        <v>9.285714285714286E-2</v>
      </c>
      <c r="AM16" s="55">
        <f t="shared" si="6"/>
        <v>1081</v>
      </c>
      <c r="AN16" s="71">
        <v>812</v>
      </c>
      <c r="AO16" s="71">
        <v>269</v>
      </c>
      <c r="AP16" s="66">
        <f t="shared" si="7"/>
        <v>0.24884366327474561</v>
      </c>
    </row>
    <row r="17" spans="1:42" ht="32.25">
      <c r="A17" s="103"/>
      <c r="B17" s="52" t="s">
        <v>35</v>
      </c>
      <c r="C17" s="53">
        <v>527</v>
      </c>
      <c r="D17" s="70">
        <v>467</v>
      </c>
      <c r="E17" s="78">
        <v>60</v>
      </c>
      <c r="F17" s="54">
        <f t="shared" si="8"/>
        <v>0.11385199240986717</v>
      </c>
      <c r="G17" s="53">
        <f>'111年度'!B19</f>
        <v>182</v>
      </c>
      <c r="H17" s="70">
        <v>154</v>
      </c>
      <c r="I17" s="78">
        <f>'111年度'!D19</f>
        <v>28</v>
      </c>
      <c r="J17" s="54">
        <f t="shared" si="13"/>
        <v>0.15384615384615385</v>
      </c>
      <c r="K17" s="53">
        <f>'110年度'!B19</f>
        <v>152</v>
      </c>
      <c r="L17" s="70">
        <f>'110年度'!C19</f>
        <v>111</v>
      </c>
      <c r="M17" s="78">
        <f>'110年度'!D19</f>
        <v>41</v>
      </c>
      <c r="N17" s="54">
        <f t="shared" si="3"/>
        <v>0.26973684210526316</v>
      </c>
      <c r="O17" s="53">
        <f>'109年度'!B19</f>
        <v>146</v>
      </c>
      <c r="P17" s="70">
        <f>'109年度'!C19</f>
        <v>114</v>
      </c>
      <c r="Q17" s="78">
        <f>'109年度'!D19</f>
        <v>32</v>
      </c>
      <c r="R17" s="54">
        <f t="shared" si="1"/>
        <v>0.21917808219178081</v>
      </c>
      <c r="S17" s="55">
        <f>'108年度'!B19</f>
        <v>320</v>
      </c>
      <c r="T17" s="56">
        <f>'108年度'!C19</f>
        <v>259</v>
      </c>
      <c r="U17" s="56">
        <f>'108年度'!D19</f>
        <v>61</v>
      </c>
      <c r="V17" s="66">
        <f t="shared" si="2"/>
        <v>0.19062499999999999</v>
      </c>
      <c r="W17" s="55">
        <f>'107年度'!B19</f>
        <v>83</v>
      </c>
      <c r="X17" s="56">
        <f>'107年度'!C19</f>
        <v>66</v>
      </c>
      <c r="Y17" s="56">
        <f>'107年度'!D19</f>
        <v>17</v>
      </c>
      <c r="Z17" s="83">
        <f t="shared" si="9"/>
        <v>0.20481927710843373</v>
      </c>
      <c r="AA17" s="55">
        <v>83</v>
      </c>
      <c r="AB17" s="56">
        <v>72</v>
      </c>
      <c r="AC17" s="56">
        <v>11</v>
      </c>
      <c r="AD17" s="66">
        <f t="shared" si="10"/>
        <v>0.13253012048192772</v>
      </c>
      <c r="AE17" s="55">
        <f t="shared" si="11"/>
        <v>109</v>
      </c>
      <c r="AF17" s="70">
        <v>86</v>
      </c>
      <c r="AG17" s="70">
        <v>23</v>
      </c>
      <c r="AH17" s="66">
        <f t="shared" si="12"/>
        <v>0.21100917431192662</v>
      </c>
      <c r="AI17" s="55">
        <f t="shared" si="4"/>
        <v>72</v>
      </c>
      <c r="AJ17" s="71">
        <v>64</v>
      </c>
      <c r="AK17" s="71">
        <v>8</v>
      </c>
      <c r="AL17" s="66">
        <f t="shared" si="5"/>
        <v>0.1111111111111111</v>
      </c>
      <c r="AM17" s="55">
        <f t="shared" si="6"/>
        <v>333</v>
      </c>
      <c r="AN17" s="71">
        <v>287</v>
      </c>
      <c r="AO17" s="71">
        <v>46</v>
      </c>
      <c r="AP17" s="66">
        <f t="shared" si="7"/>
        <v>0.13813813813813813</v>
      </c>
    </row>
    <row r="18" spans="1:42" ht="28.5">
      <c r="A18" s="103" t="s">
        <v>36</v>
      </c>
      <c r="B18" s="57" t="s">
        <v>37</v>
      </c>
      <c r="C18" s="53">
        <f>'112年度'!B21</f>
        <v>1473</v>
      </c>
      <c r="D18" s="70">
        <f>'112年度'!C21</f>
        <v>1286</v>
      </c>
      <c r="E18" s="78">
        <f>'112年度'!D21</f>
        <v>187</v>
      </c>
      <c r="F18" s="54">
        <f t="shared" si="8"/>
        <v>0.12695179904955872</v>
      </c>
      <c r="G18" s="53">
        <f>'111年度'!B21</f>
        <v>1249</v>
      </c>
      <c r="H18" s="70">
        <f>'111年度'!C21</f>
        <v>1065</v>
      </c>
      <c r="I18" s="78">
        <f>'111年度'!D21</f>
        <v>184</v>
      </c>
      <c r="J18" s="54">
        <f t="shared" si="13"/>
        <v>0.14731785428342675</v>
      </c>
      <c r="K18" s="53">
        <f>'110年度'!B21</f>
        <v>1160</v>
      </c>
      <c r="L18" s="70">
        <f>'110年度'!C21</f>
        <v>972</v>
      </c>
      <c r="M18" s="78">
        <f>'110年度'!D21</f>
        <v>188</v>
      </c>
      <c r="N18" s="54">
        <f t="shared" si="3"/>
        <v>0.16206896551724137</v>
      </c>
      <c r="O18" s="53">
        <f>'109年度'!B21</f>
        <v>989</v>
      </c>
      <c r="P18" s="70">
        <f>'109年度'!C21</f>
        <v>813</v>
      </c>
      <c r="Q18" s="78">
        <f>'109年度'!D21</f>
        <v>176</v>
      </c>
      <c r="R18" s="54">
        <f t="shared" si="1"/>
        <v>0.17795753286147623</v>
      </c>
      <c r="S18" s="55">
        <f>'108年度'!B21</f>
        <v>1274</v>
      </c>
      <c r="T18" s="58">
        <f>'108年度'!C21</f>
        <v>1051</v>
      </c>
      <c r="U18" s="58">
        <f>'108年度'!D21</f>
        <v>223</v>
      </c>
      <c r="V18" s="66">
        <f t="shared" si="2"/>
        <v>0.1750392464678179</v>
      </c>
      <c r="W18" s="55">
        <f>'107年度'!B21</f>
        <v>1846</v>
      </c>
      <c r="X18" s="58">
        <f>'107年度'!C21</f>
        <v>1473</v>
      </c>
      <c r="Y18" s="58">
        <f>'107年度'!D21</f>
        <v>373</v>
      </c>
      <c r="Z18" s="83">
        <f t="shared" si="9"/>
        <v>0.20205850487540628</v>
      </c>
      <c r="AA18" s="55">
        <v>1452</v>
      </c>
      <c r="AB18" s="58">
        <v>1135</v>
      </c>
      <c r="AC18" s="58">
        <v>317</v>
      </c>
      <c r="AD18" s="66">
        <f t="shared" si="10"/>
        <v>0.21831955922865015</v>
      </c>
      <c r="AE18" s="55">
        <f t="shared" si="11"/>
        <v>1416</v>
      </c>
      <c r="AF18" s="72">
        <v>1103</v>
      </c>
      <c r="AG18" s="72">
        <v>313</v>
      </c>
      <c r="AH18" s="66">
        <f t="shared" si="12"/>
        <v>0.221045197740113</v>
      </c>
      <c r="AI18" s="55">
        <f t="shared" si="4"/>
        <v>1079</v>
      </c>
      <c r="AJ18" s="73">
        <v>793</v>
      </c>
      <c r="AK18" s="73">
        <v>286</v>
      </c>
      <c r="AL18" s="66">
        <f t="shared" si="5"/>
        <v>0.26506024096385544</v>
      </c>
      <c r="AM18" s="55">
        <f t="shared" si="6"/>
        <v>818</v>
      </c>
      <c r="AN18" s="73">
        <v>582</v>
      </c>
      <c r="AO18" s="73">
        <v>236</v>
      </c>
      <c r="AP18" s="66">
        <f t="shared" si="7"/>
        <v>0.28850855745721271</v>
      </c>
    </row>
    <row r="19" spans="1:42" ht="28.5">
      <c r="A19" s="103"/>
      <c r="B19" s="57" t="s">
        <v>38</v>
      </c>
      <c r="C19" s="53">
        <f>'112年度'!B22</f>
        <v>507</v>
      </c>
      <c r="D19" s="70">
        <f>'112年度'!C22</f>
        <v>471</v>
      </c>
      <c r="E19" s="78">
        <f>'112年度'!D22</f>
        <v>36</v>
      </c>
      <c r="F19" s="54">
        <f t="shared" si="8"/>
        <v>7.1005917159763315E-2</v>
      </c>
      <c r="G19" s="53">
        <f>'111年度'!B22</f>
        <v>323</v>
      </c>
      <c r="H19" s="70">
        <f>'111年度'!C22</f>
        <v>284</v>
      </c>
      <c r="I19" s="78">
        <f>'111年度'!D22</f>
        <v>39</v>
      </c>
      <c r="J19" s="54">
        <f t="shared" si="13"/>
        <v>0.12074303405572756</v>
      </c>
      <c r="K19" s="53">
        <f>'110年度'!B22</f>
        <v>253</v>
      </c>
      <c r="L19" s="70">
        <f>'110年度'!C22</f>
        <v>242</v>
      </c>
      <c r="M19" s="78">
        <f>'110年度'!D22</f>
        <v>11</v>
      </c>
      <c r="N19" s="54">
        <f t="shared" si="3"/>
        <v>4.3478260869565216E-2</v>
      </c>
      <c r="O19" s="53">
        <f>'109年度'!B22</f>
        <v>336</v>
      </c>
      <c r="P19" s="70">
        <f>'109年度'!C22</f>
        <v>320</v>
      </c>
      <c r="Q19" s="78">
        <f>'109年度'!D22</f>
        <v>16</v>
      </c>
      <c r="R19" s="54">
        <f t="shared" si="1"/>
        <v>4.7619047619047616E-2</v>
      </c>
      <c r="S19" s="55">
        <f>'108年度'!B22</f>
        <v>506</v>
      </c>
      <c r="T19" s="58">
        <f>'108年度'!C22</f>
        <v>471</v>
      </c>
      <c r="U19" s="58">
        <f>'108年度'!D22</f>
        <v>35</v>
      </c>
      <c r="V19" s="66">
        <f t="shared" si="2"/>
        <v>6.9169960474308304E-2</v>
      </c>
      <c r="W19" s="55">
        <f>'107年度'!B22</f>
        <v>395</v>
      </c>
      <c r="X19" s="58">
        <f>'107年度'!C22</f>
        <v>365</v>
      </c>
      <c r="Y19" s="58">
        <f>'107年度'!D22</f>
        <v>30</v>
      </c>
      <c r="Z19" s="83">
        <f t="shared" si="9"/>
        <v>7.5949367088607597E-2</v>
      </c>
      <c r="AA19" s="55">
        <v>248</v>
      </c>
      <c r="AB19" s="58">
        <v>215</v>
      </c>
      <c r="AC19" s="58">
        <v>33</v>
      </c>
      <c r="AD19" s="66">
        <f t="shared" si="10"/>
        <v>0.13306451612903225</v>
      </c>
      <c r="AE19" s="55">
        <f t="shared" si="11"/>
        <v>223</v>
      </c>
      <c r="AF19" s="72">
        <v>190</v>
      </c>
      <c r="AG19" s="72">
        <v>33</v>
      </c>
      <c r="AH19" s="66">
        <f t="shared" si="12"/>
        <v>0.14798206278026907</v>
      </c>
      <c r="AI19" s="55">
        <f t="shared" si="4"/>
        <v>75</v>
      </c>
      <c r="AJ19" s="73">
        <v>73</v>
      </c>
      <c r="AK19" s="73">
        <v>2</v>
      </c>
      <c r="AL19" s="66">
        <f t="shared" si="5"/>
        <v>2.6666666666666668E-2</v>
      </c>
      <c r="AM19" s="55">
        <f t="shared" si="6"/>
        <v>38</v>
      </c>
      <c r="AN19" s="73">
        <v>35</v>
      </c>
      <c r="AO19" s="73">
        <v>3</v>
      </c>
      <c r="AP19" s="66">
        <f t="shared" si="7"/>
        <v>7.8947368421052627E-2</v>
      </c>
    </row>
    <row r="20" spans="1:42" ht="28.5">
      <c r="A20" s="103"/>
      <c r="B20" s="57" t="s">
        <v>39</v>
      </c>
      <c r="C20" s="53">
        <f>'112年度'!B23</f>
        <v>11</v>
      </c>
      <c r="D20" s="70">
        <f>'112年度'!C23</f>
        <v>10</v>
      </c>
      <c r="E20" s="78">
        <f>'112年度'!D23</f>
        <v>1</v>
      </c>
      <c r="F20" s="54">
        <f t="shared" si="8"/>
        <v>9.0909090909090912E-2</v>
      </c>
      <c r="G20" s="53">
        <f>'111年度'!B23</f>
        <v>11</v>
      </c>
      <c r="H20" s="70">
        <f>'111年度'!C23</f>
        <v>10</v>
      </c>
      <c r="I20" s="78">
        <f>'111年度'!D23</f>
        <v>1</v>
      </c>
      <c r="J20" s="54">
        <f t="shared" si="13"/>
        <v>9.0909090909090912E-2</v>
      </c>
      <c r="K20" s="53">
        <f>'110年度'!B23</f>
        <v>13</v>
      </c>
      <c r="L20" s="70">
        <f>'110年度'!C23</f>
        <v>12</v>
      </c>
      <c r="M20" s="78">
        <f>'110年度'!D23</f>
        <v>1</v>
      </c>
      <c r="N20" s="54">
        <f t="shared" si="3"/>
        <v>7.6923076923076927E-2</v>
      </c>
      <c r="O20" s="53">
        <f>'109年度'!B23</f>
        <v>10</v>
      </c>
      <c r="P20" s="70">
        <f>'109年度'!C23</f>
        <v>10</v>
      </c>
      <c r="Q20" s="81">
        <f>'109年度'!D23</f>
        <v>0</v>
      </c>
      <c r="R20" s="54">
        <f t="shared" si="1"/>
        <v>0</v>
      </c>
      <c r="S20" s="55">
        <f>'108年度'!B23</f>
        <v>18</v>
      </c>
      <c r="T20" s="58">
        <f>'108年度'!C23</f>
        <v>17</v>
      </c>
      <c r="U20" s="58">
        <f>'108年度'!D23</f>
        <v>1</v>
      </c>
      <c r="V20" s="66">
        <f t="shared" si="2"/>
        <v>5.5555555555555552E-2</v>
      </c>
      <c r="W20" s="55">
        <f>'107年度'!B23</f>
        <v>31</v>
      </c>
      <c r="X20" s="58">
        <f>'107年度'!C23</f>
        <v>29</v>
      </c>
      <c r="Y20" s="58">
        <f>'107年度'!D23</f>
        <v>2</v>
      </c>
      <c r="Z20" s="83">
        <f t="shared" si="9"/>
        <v>6.4516129032258063E-2</v>
      </c>
      <c r="AA20" s="55">
        <v>12</v>
      </c>
      <c r="AB20" s="58">
        <v>10</v>
      </c>
      <c r="AC20" s="58">
        <v>2</v>
      </c>
      <c r="AD20" s="66">
        <f t="shared" si="10"/>
        <v>0.16666666666666666</v>
      </c>
      <c r="AE20" s="55">
        <f t="shared" si="11"/>
        <v>21</v>
      </c>
      <c r="AF20" s="72">
        <v>19</v>
      </c>
      <c r="AG20" s="74">
        <v>2</v>
      </c>
      <c r="AH20" s="66">
        <f t="shared" si="12"/>
        <v>9.5238095238095233E-2</v>
      </c>
      <c r="AI20" s="55">
        <f t="shared" si="4"/>
        <v>18</v>
      </c>
      <c r="AJ20" s="73">
        <v>18</v>
      </c>
      <c r="AK20" s="77">
        <v>0</v>
      </c>
      <c r="AL20" s="66">
        <f t="shared" si="5"/>
        <v>0</v>
      </c>
      <c r="AM20" s="55">
        <f t="shared" si="6"/>
        <v>12</v>
      </c>
      <c r="AN20" s="73">
        <v>2</v>
      </c>
      <c r="AO20" s="73">
        <v>10</v>
      </c>
      <c r="AP20" s="66">
        <f t="shared" si="7"/>
        <v>0.83333333333333337</v>
      </c>
    </row>
    <row r="21" spans="1:42" ht="28.5">
      <c r="A21" s="103"/>
      <c r="B21" s="57" t="s">
        <v>40</v>
      </c>
      <c r="C21" s="53">
        <f>'112年度'!B24</f>
        <v>1330</v>
      </c>
      <c r="D21" s="70">
        <f>'112年度'!C24</f>
        <v>1211</v>
      </c>
      <c r="E21" s="78">
        <f>'112年度'!D24</f>
        <v>119</v>
      </c>
      <c r="F21" s="54">
        <f t="shared" si="8"/>
        <v>8.9473684210526316E-2</v>
      </c>
      <c r="G21" s="53">
        <f>'111年度'!B24</f>
        <v>1253</v>
      </c>
      <c r="H21" s="70">
        <f>'111年度'!C24</f>
        <v>1147</v>
      </c>
      <c r="I21" s="78">
        <f>'111年度'!D24</f>
        <v>106</v>
      </c>
      <c r="J21" s="54">
        <f t="shared" si="13"/>
        <v>8.4596967278531526E-2</v>
      </c>
      <c r="K21" s="53">
        <f>'110年度'!B24</f>
        <v>1167</v>
      </c>
      <c r="L21" s="70">
        <f>'110年度'!C24</f>
        <v>1072</v>
      </c>
      <c r="M21" s="78">
        <f>'110年度'!D24</f>
        <v>95</v>
      </c>
      <c r="N21" s="54">
        <f t="shared" si="3"/>
        <v>8.1405312767780638E-2</v>
      </c>
      <c r="O21" s="53">
        <f>'109年度'!B24</f>
        <v>1080</v>
      </c>
      <c r="P21" s="70">
        <f>'109年度'!C24</f>
        <v>969</v>
      </c>
      <c r="Q21" s="78">
        <f>'109年度'!D24</f>
        <v>111</v>
      </c>
      <c r="R21" s="54">
        <f t="shared" si="1"/>
        <v>0.10277777777777777</v>
      </c>
      <c r="S21" s="55">
        <f>'108年度'!B24</f>
        <v>1181</v>
      </c>
      <c r="T21" s="58">
        <f>'108年度'!C24</f>
        <v>1022</v>
      </c>
      <c r="U21" s="58">
        <f>'108年度'!D24</f>
        <v>159</v>
      </c>
      <c r="V21" s="66">
        <f t="shared" si="2"/>
        <v>0.13463166807790009</v>
      </c>
      <c r="W21" s="55">
        <f>'107年度'!B24</f>
        <v>1836</v>
      </c>
      <c r="X21" s="58">
        <f>'107年度'!C24</f>
        <v>1622</v>
      </c>
      <c r="Y21" s="58">
        <f>'107年度'!D24</f>
        <v>214</v>
      </c>
      <c r="Z21" s="83">
        <f t="shared" si="9"/>
        <v>0.11655773420479303</v>
      </c>
      <c r="AA21" s="55">
        <v>1499</v>
      </c>
      <c r="AB21" s="58">
        <v>1282</v>
      </c>
      <c r="AC21" s="58">
        <v>217</v>
      </c>
      <c r="AD21" s="66">
        <f t="shared" si="10"/>
        <v>0.14476317545030021</v>
      </c>
      <c r="AE21" s="55">
        <f t="shared" si="11"/>
        <v>1507</v>
      </c>
      <c r="AF21" s="72">
        <v>1246</v>
      </c>
      <c r="AG21" s="72">
        <v>261</v>
      </c>
      <c r="AH21" s="66">
        <f t="shared" si="12"/>
        <v>0.17319177173191772</v>
      </c>
      <c r="AI21" s="55">
        <f t="shared" si="4"/>
        <v>1303</v>
      </c>
      <c r="AJ21" s="73">
        <v>1065</v>
      </c>
      <c r="AK21" s="73">
        <v>238</v>
      </c>
      <c r="AL21" s="66">
        <f t="shared" si="5"/>
        <v>0.18265541059094398</v>
      </c>
      <c r="AM21" s="55">
        <f t="shared" si="6"/>
        <v>967</v>
      </c>
      <c r="AN21" s="73">
        <v>736</v>
      </c>
      <c r="AO21" s="73">
        <v>231</v>
      </c>
      <c r="AP21" s="66">
        <f t="shared" si="7"/>
        <v>0.23888314374353672</v>
      </c>
    </row>
    <row r="22" spans="1:42" ht="28.5">
      <c r="A22" s="103"/>
      <c r="B22" s="57" t="s">
        <v>41</v>
      </c>
      <c r="C22" s="53">
        <f>'112年度'!B25</f>
        <v>222</v>
      </c>
      <c r="D22" s="70">
        <f>'112年度'!C25</f>
        <v>186</v>
      </c>
      <c r="E22" s="78">
        <f>'112年度'!D25</f>
        <v>36</v>
      </c>
      <c r="F22" s="54">
        <f t="shared" si="8"/>
        <v>0.16216216216216217</v>
      </c>
      <c r="G22" s="53">
        <f>'111年度'!B25</f>
        <v>151</v>
      </c>
      <c r="H22" s="70">
        <f>'111年度'!C25</f>
        <v>133</v>
      </c>
      <c r="I22" s="78">
        <f>'111年度'!D25</f>
        <v>18</v>
      </c>
      <c r="J22" s="54">
        <f t="shared" si="13"/>
        <v>0.11920529801324503</v>
      </c>
      <c r="K22" s="53">
        <f>'110年度'!B25</f>
        <v>165</v>
      </c>
      <c r="L22" s="70">
        <f>'110年度'!C25</f>
        <v>141</v>
      </c>
      <c r="M22" s="78">
        <f>'110年度'!D25</f>
        <v>24</v>
      </c>
      <c r="N22" s="54">
        <f t="shared" si="3"/>
        <v>0.14545454545454545</v>
      </c>
      <c r="O22" s="53">
        <f>'109年度'!B25</f>
        <v>163</v>
      </c>
      <c r="P22" s="70">
        <f>'109年度'!C25</f>
        <v>133</v>
      </c>
      <c r="Q22" s="78">
        <f>'109年度'!D25</f>
        <v>30</v>
      </c>
      <c r="R22" s="54">
        <f t="shared" si="1"/>
        <v>0.18404907975460122</v>
      </c>
      <c r="S22" s="55">
        <f>'108年度'!B25</f>
        <v>128</v>
      </c>
      <c r="T22" s="58">
        <f>'108年度'!C25</f>
        <v>107</v>
      </c>
      <c r="U22" s="58">
        <f>'108年度'!D25</f>
        <v>21</v>
      </c>
      <c r="V22" s="66">
        <f t="shared" si="2"/>
        <v>0.1640625</v>
      </c>
      <c r="W22" s="55">
        <f>'107年度'!B25</f>
        <v>275</v>
      </c>
      <c r="X22" s="58">
        <f>'107年度'!C25</f>
        <v>222</v>
      </c>
      <c r="Y22" s="58">
        <f>'107年度'!D25</f>
        <v>53</v>
      </c>
      <c r="Z22" s="83">
        <f t="shared" si="9"/>
        <v>0.19272727272727272</v>
      </c>
      <c r="AA22" s="55">
        <v>190</v>
      </c>
      <c r="AB22" s="58">
        <v>145</v>
      </c>
      <c r="AC22" s="58">
        <v>45</v>
      </c>
      <c r="AD22" s="66">
        <f t="shared" si="10"/>
        <v>0.23684210526315788</v>
      </c>
      <c r="AE22" s="55">
        <f t="shared" si="11"/>
        <v>216</v>
      </c>
      <c r="AF22" s="72">
        <v>168</v>
      </c>
      <c r="AG22" s="72">
        <v>48</v>
      </c>
      <c r="AH22" s="66">
        <f t="shared" si="12"/>
        <v>0.22222222222222221</v>
      </c>
      <c r="AI22" s="55">
        <f t="shared" si="4"/>
        <v>142</v>
      </c>
      <c r="AJ22" s="73">
        <v>116</v>
      </c>
      <c r="AK22" s="73">
        <v>26</v>
      </c>
      <c r="AL22" s="66">
        <f t="shared" si="5"/>
        <v>0.18309859154929578</v>
      </c>
      <c r="AM22" s="55">
        <f t="shared" si="6"/>
        <v>120</v>
      </c>
      <c r="AN22" s="73">
        <v>97</v>
      </c>
      <c r="AO22" s="73">
        <v>23</v>
      </c>
      <c r="AP22" s="66">
        <f t="shared" si="7"/>
        <v>0.19166666666666668</v>
      </c>
    </row>
    <row r="23" spans="1:42" ht="28.5">
      <c r="A23" s="103"/>
      <c r="B23" s="57" t="s">
        <v>42</v>
      </c>
      <c r="C23" s="53">
        <f>'112年度'!B26</f>
        <v>64</v>
      </c>
      <c r="D23" s="70">
        <f>'112年度'!C26</f>
        <v>58</v>
      </c>
      <c r="E23" s="78">
        <f>'112年度'!D26</f>
        <v>6</v>
      </c>
      <c r="F23" s="54">
        <f t="shared" si="8"/>
        <v>9.375E-2</v>
      </c>
      <c r="G23" s="53">
        <f>'111年度'!B26</f>
        <v>42</v>
      </c>
      <c r="H23" s="70">
        <f>'111年度'!C26</f>
        <v>42</v>
      </c>
      <c r="I23" s="81">
        <f>'111年度'!D26</f>
        <v>0</v>
      </c>
      <c r="J23" s="54">
        <f t="shared" si="13"/>
        <v>0</v>
      </c>
      <c r="K23" s="53">
        <f>'110年度'!B26</f>
        <v>55</v>
      </c>
      <c r="L23" s="70">
        <f>'110年度'!C26</f>
        <v>54</v>
      </c>
      <c r="M23" s="78">
        <f>'110年度'!D26</f>
        <v>1</v>
      </c>
      <c r="N23" s="54">
        <f t="shared" si="3"/>
        <v>1.8181818181818181E-2</v>
      </c>
      <c r="O23" s="53">
        <f>'109年度'!B26</f>
        <v>72</v>
      </c>
      <c r="P23" s="70">
        <f>'109年度'!C26</f>
        <v>67</v>
      </c>
      <c r="Q23" s="78">
        <f>'109年度'!D26</f>
        <v>5</v>
      </c>
      <c r="R23" s="54">
        <f t="shared" si="1"/>
        <v>6.9444444444444448E-2</v>
      </c>
      <c r="S23" s="55">
        <f>'108年度'!B26</f>
        <v>83</v>
      </c>
      <c r="T23" s="58">
        <f>'108年度'!C26</f>
        <v>70</v>
      </c>
      <c r="U23" s="58">
        <f>'108年度'!D26</f>
        <v>13</v>
      </c>
      <c r="V23" s="66">
        <f t="shared" si="2"/>
        <v>0.15662650602409639</v>
      </c>
      <c r="W23" s="55">
        <f>'107年度'!B26</f>
        <v>90</v>
      </c>
      <c r="X23" s="58">
        <f>'107年度'!C26</f>
        <v>75</v>
      </c>
      <c r="Y23" s="58">
        <f>'107年度'!D26</f>
        <v>15</v>
      </c>
      <c r="Z23" s="83">
        <f t="shared" si="9"/>
        <v>0.16666666666666666</v>
      </c>
      <c r="AA23" s="55">
        <v>79</v>
      </c>
      <c r="AB23" s="58">
        <v>60</v>
      </c>
      <c r="AC23" s="58">
        <v>19</v>
      </c>
      <c r="AD23" s="66">
        <f t="shared" si="10"/>
        <v>0.24050632911392406</v>
      </c>
      <c r="AE23" s="55">
        <f t="shared" si="11"/>
        <v>98</v>
      </c>
      <c r="AF23" s="72">
        <v>87</v>
      </c>
      <c r="AG23" s="72">
        <v>11</v>
      </c>
      <c r="AH23" s="66">
        <f t="shared" si="12"/>
        <v>0.11224489795918367</v>
      </c>
      <c r="AI23" s="55">
        <f t="shared" si="4"/>
        <v>84</v>
      </c>
      <c r="AJ23" s="73">
        <v>64</v>
      </c>
      <c r="AK23" s="73">
        <v>20</v>
      </c>
      <c r="AL23" s="66">
        <f t="shared" si="5"/>
        <v>0.23809523809523808</v>
      </c>
      <c r="AM23" s="55">
        <f t="shared" si="6"/>
        <v>45</v>
      </c>
      <c r="AN23" s="73">
        <v>40</v>
      </c>
      <c r="AO23" s="73">
        <v>5</v>
      </c>
      <c r="AP23" s="66">
        <f t="shared" si="7"/>
        <v>0.1111111111111111</v>
      </c>
    </row>
    <row r="24" spans="1:42" ht="28.5">
      <c r="A24" s="103"/>
      <c r="B24" s="57" t="s">
        <v>43</v>
      </c>
      <c r="C24" s="53">
        <f>'112年度'!B27</f>
        <v>5</v>
      </c>
      <c r="D24" s="70">
        <f>'112年度'!C27</f>
        <v>5</v>
      </c>
      <c r="E24" s="81">
        <v>0</v>
      </c>
      <c r="F24" s="54">
        <f t="shared" si="8"/>
        <v>0</v>
      </c>
      <c r="G24" s="53">
        <f>'111年度'!B27</f>
        <v>4</v>
      </c>
      <c r="H24" s="70">
        <f>'111年度'!C27</f>
        <v>4</v>
      </c>
      <c r="I24" s="81">
        <f>'111年度'!D27</f>
        <v>0</v>
      </c>
      <c r="J24" s="54">
        <f t="shared" si="13"/>
        <v>0</v>
      </c>
      <c r="K24" s="53">
        <f>'110年度'!B27</f>
        <v>3</v>
      </c>
      <c r="L24" s="70">
        <f>'110年度'!C27</f>
        <v>3</v>
      </c>
      <c r="M24" s="81">
        <f>'110年度'!D27</f>
        <v>0</v>
      </c>
      <c r="N24" s="54">
        <f t="shared" si="3"/>
        <v>0</v>
      </c>
      <c r="O24" s="53">
        <f>'109年度'!B27</f>
        <v>12</v>
      </c>
      <c r="P24" s="70">
        <f>'109年度'!C27</f>
        <v>11</v>
      </c>
      <c r="Q24" s="78">
        <f>'109年度'!D27</f>
        <v>1</v>
      </c>
      <c r="R24" s="54">
        <f t="shared" si="1"/>
        <v>8.3333333333333329E-2</v>
      </c>
      <c r="S24" s="55">
        <f>'108年度'!B27</f>
        <v>12</v>
      </c>
      <c r="T24" s="58">
        <f>'108年度'!C27</f>
        <v>11</v>
      </c>
      <c r="U24" s="58">
        <f>'108年度'!D27</f>
        <v>1</v>
      </c>
      <c r="V24" s="66">
        <f t="shared" si="2"/>
        <v>8.3333333333333329E-2</v>
      </c>
      <c r="W24" s="55">
        <f>'107年度'!B27</f>
        <v>27</v>
      </c>
      <c r="X24" s="58">
        <f>'107年度'!C27</f>
        <v>27</v>
      </c>
      <c r="Y24" s="58">
        <f>'107年度'!D27</f>
        <v>0</v>
      </c>
      <c r="Z24" s="83">
        <f t="shared" si="9"/>
        <v>0</v>
      </c>
      <c r="AA24" s="55">
        <v>13</v>
      </c>
      <c r="AB24" s="58">
        <v>13</v>
      </c>
      <c r="AC24" s="58">
        <v>0</v>
      </c>
      <c r="AD24" s="66">
        <f t="shared" si="10"/>
        <v>0</v>
      </c>
      <c r="AE24" s="55">
        <f t="shared" si="11"/>
        <v>9</v>
      </c>
      <c r="AF24" s="72">
        <v>4</v>
      </c>
      <c r="AG24" s="72">
        <v>5</v>
      </c>
      <c r="AH24" s="66">
        <f t="shared" si="12"/>
        <v>0.55555555555555558</v>
      </c>
      <c r="AI24" s="55">
        <f t="shared" si="4"/>
        <v>6</v>
      </c>
      <c r="AJ24" s="73">
        <v>2</v>
      </c>
      <c r="AK24" s="73">
        <v>4</v>
      </c>
      <c r="AL24" s="66">
        <f t="shared" si="5"/>
        <v>0.66666666666666663</v>
      </c>
      <c r="AM24" s="55">
        <f t="shared" si="6"/>
        <v>9</v>
      </c>
      <c r="AN24" s="73">
        <v>8</v>
      </c>
      <c r="AO24" s="73">
        <v>1</v>
      </c>
      <c r="AP24" s="66">
        <f t="shared" si="7"/>
        <v>0.1111111111111111</v>
      </c>
    </row>
    <row r="25" spans="1:42" ht="28.5">
      <c r="A25" s="103"/>
      <c r="B25" s="57" t="s">
        <v>44</v>
      </c>
      <c r="C25" s="53">
        <f>'112年度'!B28</f>
        <v>210</v>
      </c>
      <c r="D25" s="70">
        <f>'112年度'!C28</f>
        <v>178</v>
      </c>
      <c r="E25" s="78">
        <f>'112年度'!D28</f>
        <v>32</v>
      </c>
      <c r="F25" s="54">
        <f t="shared" si="8"/>
        <v>0.15238095238095239</v>
      </c>
      <c r="G25" s="53">
        <f>'111年度'!B28</f>
        <v>212</v>
      </c>
      <c r="H25" s="70">
        <f>'111年度'!C28</f>
        <v>171</v>
      </c>
      <c r="I25" s="78">
        <f>'111年度'!D28</f>
        <v>41</v>
      </c>
      <c r="J25" s="54">
        <f t="shared" si="13"/>
        <v>0.19339622641509435</v>
      </c>
      <c r="K25" s="53">
        <f>'110年度'!B28</f>
        <v>233</v>
      </c>
      <c r="L25" s="70">
        <f>'110年度'!C28</f>
        <v>186</v>
      </c>
      <c r="M25" s="78">
        <f>'110年度'!D28</f>
        <v>47</v>
      </c>
      <c r="N25" s="54">
        <f t="shared" si="3"/>
        <v>0.20171673819742489</v>
      </c>
      <c r="O25" s="53">
        <f>'109年度'!B28</f>
        <v>195</v>
      </c>
      <c r="P25" s="70">
        <f>'109年度'!C28</f>
        <v>145</v>
      </c>
      <c r="Q25" s="78">
        <f>'109年度'!D28</f>
        <v>50</v>
      </c>
      <c r="R25" s="54">
        <f t="shared" si="1"/>
        <v>0.25641025641025639</v>
      </c>
      <c r="S25" s="55">
        <f>'108年度'!B28</f>
        <v>255</v>
      </c>
      <c r="T25" s="58">
        <f>'108年度'!C28</f>
        <v>201</v>
      </c>
      <c r="U25" s="58">
        <f>'108年度'!D28</f>
        <v>54</v>
      </c>
      <c r="V25" s="66">
        <f t="shared" si="2"/>
        <v>0.21176470588235294</v>
      </c>
      <c r="W25" s="55">
        <f>'107年度'!B28</f>
        <v>303</v>
      </c>
      <c r="X25" s="58">
        <f>'107年度'!C28</f>
        <v>233</v>
      </c>
      <c r="Y25" s="58">
        <f>'107年度'!D28</f>
        <v>70</v>
      </c>
      <c r="Z25" s="83">
        <f t="shared" si="9"/>
        <v>0.23102310231023102</v>
      </c>
      <c r="AA25" s="55">
        <v>327</v>
      </c>
      <c r="AB25" s="58">
        <v>250</v>
      </c>
      <c r="AC25" s="58">
        <v>77</v>
      </c>
      <c r="AD25" s="66">
        <f t="shared" si="10"/>
        <v>0.23547400611620795</v>
      </c>
      <c r="AE25" s="55">
        <f t="shared" si="11"/>
        <v>320</v>
      </c>
      <c r="AF25" s="72">
        <v>217</v>
      </c>
      <c r="AG25" s="72">
        <v>103</v>
      </c>
      <c r="AH25" s="66">
        <f t="shared" si="12"/>
        <v>0.32187500000000002</v>
      </c>
      <c r="AI25" s="55">
        <f t="shared" si="4"/>
        <v>199</v>
      </c>
      <c r="AJ25" s="73">
        <v>136</v>
      </c>
      <c r="AK25" s="73">
        <v>63</v>
      </c>
      <c r="AL25" s="66">
        <f t="shared" si="5"/>
        <v>0.3165829145728643</v>
      </c>
      <c r="AM25" s="55">
        <f t="shared" si="6"/>
        <v>171</v>
      </c>
      <c r="AN25" s="73">
        <v>130</v>
      </c>
      <c r="AO25" s="73">
        <v>41</v>
      </c>
      <c r="AP25" s="66">
        <f t="shared" si="7"/>
        <v>0.23976608187134502</v>
      </c>
    </row>
    <row r="26" spans="1:42" ht="28.5">
      <c r="A26" s="103"/>
      <c r="B26" s="57" t="s">
        <v>45</v>
      </c>
      <c r="C26" s="53">
        <f>'112年度'!B29</f>
        <v>373</v>
      </c>
      <c r="D26" s="70">
        <f>'112年度'!C29</f>
        <v>289</v>
      </c>
      <c r="E26" s="78">
        <f>'112年度'!D29</f>
        <v>84</v>
      </c>
      <c r="F26" s="54">
        <f t="shared" si="8"/>
        <v>0.22520107238605899</v>
      </c>
      <c r="G26" s="53">
        <f>'111年度'!B29</f>
        <v>349</v>
      </c>
      <c r="H26" s="70">
        <f>'111年度'!C29</f>
        <v>286</v>
      </c>
      <c r="I26" s="78">
        <f>'111年度'!D29</f>
        <v>63</v>
      </c>
      <c r="J26" s="54">
        <f t="shared" si="13"/>
        <v>0.18051575931232092</v>
      </c>
      <c r="K26" s="53">
        <f>'110年度'!B29</f>
        <v>332</v>
      </c>
      <c r="L26" s="70">
        <f>'110年度'!C29</f>
        <v>262</v>
      </c>
      <c r="M26" s="78">
        <f>'110年度'!D29</f>
        <v>70</v>
      </c>
      <c r="N26" s="54">
        <f t="shared" si="3"/>
        <v>0.21084337349397592</v>
      </c>
      <c r="O26" s="53">
        <f>'109年度'!B29</f>
        <v>405</v>
      </c>
      <c r="P26" s="70">
        <f>'109年度'!C29</f>
        <v>319</v>
      </c>
      <c r="Q26" s="78">
        <f>'109年度'!D29</f>
        <v>86</v>
      </c>
      <c r="R26" s="54">
        <f t="shared" si="1"/>
        <v>0.21234567901234569</v>
      </c>
      <c r="S26" s="55">
        <f>'108年度'!B29</f>
        <v>416</v>
      </c>
      <c r="T26" s="58">
        <f>'108年度'!C29</f>
        <v>322</v>
      </c>
      <c r="U26" s="58">
        <f>'108年度'!D29</f>
        <v>94</v>
      </c>
      <c r="V26" s="66">
        <f t="shared" si="2"/>
        <v>0.22596153846153846</v>
      </c>
      <c r="W26" s="55">
        <f>'107年度'!B29</f>
        <v>571</v>
      </c>
      <c r="X26" s="58">
        <f>'107年度'!C29</f>
        <v>440</v>
      </c>
      <c r="Y26" s="58">
        <f>'107年度'!D29</f>
        <v>131</v>
      </c>
      <c r="Z26" s="83">
        <f t="shared" si="9"/>
        <v>0.22942206654991243</v>
      </c>
      <c r="AA26" s="55">
        <v>456</v>
      </c>
      <c r="AB26" s="58">
        <v>340</v>
      </c>
      <c r="AC26" s="58">
        <v>116</v>
      </c>
      <c r="AD26" s="66">
        <f t="shared" si="10"/>
        <v>0.25438596491228072</v>
      </c>
      <c r="AE26" s="55">
        <f t="shared" si="11"/>
        <v>397</v>
      </c>
      <c r="AF26" s="72">
        <v>259</v>
      </c>
      <c r="AG26" s="72">
        <v>138</v>
      </c>
      <c r="AH26" s="66">
        <f t="shared" si="12"/>
        <v>0.34760705289672544</v>
      </c>
      <c r="AI26" s="55">
        <f t="shared" si="4"/>
        <v>325</v>
      </c>
      <c r="AJ26" s="73">
        <v>208</v>
      </c>
      <c r="AK26" s="73">
        <v>117</v>
      </c>
      <c r="AL26" s="66">
        <f t="shared" si="5"/>
        <v>0.36</v>
      </c>
      <c r="AM26" s="55">
        <f t="shared" si="6"/>
        <v>258</v>
      </c>
      <c r="AN26" s="73">
        <v>144</v>
      </c>
      <c r="AO26" s="73">
        <v>114</v>
      </c>
      <c r="AP26" s="66">
        <f t="shared" si="7"/>
        <v>0.44186046511627908</v>
      </c>
    </row>
    <row r="27" spans="1:42" ht="28.5">
      <c r="A27" s="103"/>
      <c r="B27" s="57" t="s">
        <v>46</v>
      </c>
      <c r="C27" s="53">
        <f>'112年度'!B30</f>
        <v>670</v>
      </c>
      <c r="D27" s="70">
        <f>'112年度'!C30</f>
        <v>597</v>
      </c>
      <c r="E27" s="78">
        <f>'112年度'!D30</f>
        <v>73</v>
      </c>
      <c r="F27" s="54">
        <f t="shared" si="8"/>
        <v>0.10895522388059702</v>
      </c>
      <c r="G27" s="53">
        <f>'111年度'!B30</f>
        <v>635</v>
      </c>
      <c r="H27" s="70">
        <f>'111年度'!C30</f>
        <v>583</v>
      </c>
      <c r="I27" s="78">
        <f>'111年度'!D30</f>
        <v>52</v>
      </c>
      <c r="J27" s="54">
        <f t="shared" si="13"/>
        <v>8.1889763779527558E-2</v>
      </c>
      <c r="K27" s="53">
        <f>'110年度'!B30</f>
        <v>534</v>
      </c>
      <c r="L27" s="70">
        <f>'110年度'!C30</f>
        <v>472</v>
      </c>
      <c r="M27" s="78">
        <f>'110年度'!D30</f>
        <v>62</v>
      </c>
      <c r="N27" s="54">
        <f t="shared" si="3"/>
        <v>0.11610486891385768</v>
      </c>
      <c r="O27" s="53">
        <f>'109年度'!B30</f>
        <v>438</v>
      </c>
      <c r="P27" s="70">
        <f>'109年度'!C30</f>
        <v>381</v>
      </c>
      <c r="Q27" s="78">
        <f>'109年度'!D30</f>
        <v>57</v>
      </c>
      <c r="R27" s="54">
        <f t="shared" si="1"/>
        <v>0.13013698630136986</v>
      </c>
      <c r="S27" s="55">
        <f>'108年度'!B30</f>
        <v>573</v>
      </c>
      <c r="T27" s="58">
        <f>'108年度'!C30</f>
        <v>493</v>
      </c>
      <c r="U27" s="58">
        <f>'108年度'!D30</f>
        <v>80</v>
      </c>
      <c r="V27" s="66">
        <f t="shared" si="2"/>
        <v>0.13961605584642234</v>
      </c>
      <c r="W27" s="55">
        <f>'107年度'!B30</f>
        <v>803</v>
      </c>
      <c r="X27" s="58">
        <f>'107年度'!C30</f>
        <v>671</v>
      </c>
      <c r="Y27" s="58">
        <f>'107年度'!D30</f>
        <v>132</v>
      </c>
      <c r="Z27" s="83">
        <f t="shared" si="9"/>
        <v>0.16438356164383561</v>
      </c>
      <c r="AA27" s="55">
        <v>600</v>
      </c>
      <c r="AB27" s="58">
        <v>518</v>
      </c>
      <c r="AC27" s="58">
        <v>82</v>
      </c>
      <c r="AD27" s="66">
        <f t="shared" si="10"/>
        <v>0.13666666666666666</v>
      </c>
      <c r="AE27" s="55">
        <f t="shared" si="11"/>
        <v>620</v>
      </c>
      <c r="AF27" s="72">
        <v>549</v>
      </c>
      <c r="AG27" s="72">
        <v>71</v>
      </c>
      <c r="AH27" s="66">
        <f t="shared" si="12"/>
        <v>0.11451612903225807</v>
      </c>
      <c r="AI27" s="55">
        <f t="shared" si="4"/>
        <v>499</v>
      </c>
      <c r="AJ27" s="73">
        <v>417</v>
      </c>
      <c r="AK27" s="73">
        <v>82</v>
      </c>
      <c r="AL27" s="66">
        <f t="shared" si="5"/>
        <v>0.16432865731462926</v>
      </c>
      <c r="AM27" s="55">
        <f t="shared" si="6"/>
        <v>355</v>
      </c>
      <c r="AN27" s="73">
        <v>303</v>
      </c>
      <c r="AO27" s="73">
        <v>52</v>
      </c>
      <c r="AP27" s="66">
        <f t="shared" si="7"/>
        <v>0.14647887323943662</v>
      </c>
    </row>
    <row r="28" spans="1:42" ht="28.5">
      <c r="A28" s="103"/>
      <c r="B28" s="57" t="s">
        <v>47</v>
      </c>
      <c r="C28" s="53">
        <f>'112年度'!B31</f>
        <v>3257</v>
      </c>
      <c r="D28" s="70">
        <f>'112年度'!C31</f>
        <v>2946</v>
      </c>
      <c r="E28" s="78">
        <f>'112年度'!D31</f>
        <v>311</v>
      </c>
      <c r="F28" s="54">
        <f t="shared" si="8"/>
        <v>9.5486644151059258E-2</v>
      </c>
      <c r="G28" s="53">
        <f>'111年度'!B31</f>
        <v>3007</v>
      </c>
      <c r="H28" s="70">
        <f>'111年度'!C31</f>
        <v>2676</v>
      </c>
      <c r="I28" s="78">
        <f>'111年度'!D31</f>
        <v>331</v>
      </c>
      <c r="J28" s="54">
        <f t="shared" si="13"/>
        <v>0.11007648819421351</v>
      </c>
      <c r="K28" s="53">
        <f>'110年度'!B31</f>
        <v>2798</v>
      </c>
      <c r="L28" s="70">
        <f>'110年度'!C31</f>
        <v>2424</v>
      </c>
      <c r="M28" s="78">
        <f>'110年度'!D31</f>
        <v>374</v>
      </c>
      <c r="N28" s="54">
        <f t="shared" si="3"/>
        <v>0.13366690493209435</v>
      </c>
      <c r="O28" s="53">
        <f>'109年度'!B31</f>
        <v>2427</v>
      </c>
      <c r="P28" s="70">
        <f>'109年度'!C31</f>
        <v>2036</v>
      </c>
      <c r="Q28" s="78">
        <f>'109年度'!D31</f>
        <v>391</v>
      </c>
      <c r="R28" s="54">
        <f t="shared" si="1"/>
        <v>0.16110424392253811</v>
      </c>
      <c r="S28" s="55">
        <f>'108年度'!B31</f>
        <v>2711</v>
      </c>
      <c r="T28" s="58">
        <f>'108年度'!C31</f>
        <v>2326</v>
      </c>
      <c r="U28" s="58">
        <f>'108年度'!D31</f>
        <v>385</v>
      </c>
      <c r="V28" s="66">
        <f t="shared" si="2"/>
        <v>0.14201401696790852</v>
      </c>
      <c r="W28" s="55">
        <f>'107年度'!B31</f>
        <v>3695</v>
      </c>
      <c r="X28" s="58">
        <f>'107年度'!C31</f>
        <v>3129</v>
      </c>
      <c r="Y28" s="58">
        <f>'107年度'!D31</f>
        <v>566</v>
      </c>
      <c r="Z28" s="83">
        <f t="shared" si="9"/>
        <v>0.15317997293640054</v>
      </c>
      <c r="AA28" s="55">
        <v>2578</v>
      </c>
      <c r="AB28" s="58">
        <v>2221</v>
      </c>
      <c r="AC28" s="58">
        <v>357</v>
      </c>
      <c r="AD28" s="66">
        <f t="shared" si="10"/>
        <v>0.13847944142746316</v>
      </c>
      <c r="AE28" s="55">
        <f t="shared" si="11"/>
        <v>2590</v>
      </c>
      <c r="AF28" s="72">
        <v>2126</v>
      </c>
      <c r="AG28" s="72">
        <v>464</v>
      </c>
      <c r="AH28" s="66">
        <f t="shared" si="12"/>
        <v>0.17915057915057914</v>
      </c>
      <c r="AI28" s="55">
        <f t="shared" si="4"/>
        <v>2248</v>
      </c>
      <c r="AJ28" s="73">
        <v>1847</v>
      </c>
      <c r="AK28" s="73">
        <v>401</v>
      </c>
      <c r="AL28" s="66">
        <f t="shared" si="5"/>
        <v>0.17838078291814946</v>
      </c>
      <c r="AM28" s="55">
        <f t="shared" si="6"/>
        <v>1736</v>
      </c>
      <c r="AN28" s="73">
        <v>1326</v>
      </c>
      <c r="AO28" s="73">
        <v>410</v>
      </c>
      <c r="AP28" s="66">
        <f t="shared" si="7"/>
        <v>0.23617511520737328</v>
      </c>
    </row>
    <row r="29" spans="1:42" ht="28.5">
      <c r="A29" s="103"/>
      <c r="B29" s="57" t="s">
        <v>48</v>
      </c>
      <c r="C29" s="53">
        <f>'112年度'!B32</f>
        <v>1742</v>
      </c>
      <c r="D29" s="70">
        <f>'112年度'!C32</f>
        <v>1572</v>
      </c>
      <c r="E29" s="78">
        <f>'112年度'!D32</f>
        <v>170</v>
      </c>
      <c r="F29" s="54">
        <f t="shared" si="8"/>
        <v>9.7588978185993117E-2</v>
      </c>
      <c r="G29" s="53">
        <f>'111年度'!B32</f>
        <v>1569</v>
      </c>
      <c r="H29" s="70">
        <f>'111年度'!C32</f>
        <v>1457</v>
      </c>
      <c r="I29" s="78">
        <f>'111年度'!D32</f>
        <v>112</v>
      </c>
      <c r="J29" s="54">
        <f t="shared" si="13"/>
        <v>7.1383046526449973E-2</v>
      </c>
      <c r="K29" s="53">
        <f>'110年度'!B32</f>
        <v>1511</v>
      </c>
      <c r="L29" s="70">
        <f>'110年度'!C32</f>
        <v>1347</v>
      </c>
      <c r="M29" s="78">
        <f>'110年度'!D32</f>
        <v>164</v>
      </c>
      <c r="N29" s="54">
        <f t="shared" si="3"/>
        <v>0.10853739245532759</v>
      </c>
      <c r="O29" s="53">
        <f>'109年度'!B32</f>
        <v>1266</v>
      </c>
      <c r="P29" s="70">
        <f>'109年度'!C32</f>
        <v>1121</v>
      </c>
      <c r="Q29" s="78">
        <f>'109年度'!D32</f>
        <v>145</v>
      </c>
      <c r="R29" s="54">
        <f t="shared" si="1"/>
        <v>0.11453396524486571</v>
      </c>
      <c r="S29" s="55">
        <f>'108年度'!B32</f>
        <v>1544</v>
      </c>
      <c r="T29" s="58">
        <f>'108年度'!C32</f>
        <v>1344</v>
      </c>
      <c r="U29" s="58">
        <f>'108年度'!D32</f>
        <v>200</v>
      </c>
      <c r="V29" s="66">
        <f t="shared" si="2"/>
        <v>0.12953367875647667</v>
      </c>
      <c r="W29" s="55">
        <f>'107年度'!B32</f>
        <v>2275</v>
      </c>
      <c r="X29" s="58">
        <f>'107年度'!C32</f>
        <v>1895</v>
      </c>
      <c r="Y29" s="58">
        <f>'107年度'!D32</f>
        <v>380</v>
      </c>
      <c r="Z29" s="83">
        <f t="shared" si="9"/>
        <v>0.16703296703296702</v>
      </c>
      <c r="AA29" s="55">
        <v>1651</v>
      </c>
      <c r="AB29" s="58">
        <v>1386</v>
      </c>
      <c r="AC29" s="58">
        <v>265</v>
      </c>
      <c r="AD29" s="66">
        <f t="shared" si="10"/>
        <v>0.16050878255602666</v>
      </c>
      <c r="AE29" s="55">
        <f t="shared" si="11"/>
        <v>1837</v>
      </c>
      <c r="AF29" s="72">
        <v>1483</v>
      </c>
      <c r="AG29" s="72">
        <v>354</v>
      </c>
      <c r="AH29" s="66">
        <f t="shared" si="12"/>
        <v>0.19270549809471965</v>
      </c>
      <c r="AI29" s="55">
        <f t="shared" si="4"/>
        <v>1485</v>
      </c>
      <c r="AJ29" s="73">
        <v>1170</v>
      </c>
      <c r="AK29" s="73">
        <v>315</v>
      </c>
      <c r="AL29" s="66">
        <f t="shared" si="5"/>
        <v>0.21212121212121213</v>
      </c>
      <c r="AM29" s="55">
        <f t="shared" si="6"/>
        <v>1029</v>
      </c>
      <c r="AN29" s="73">
        <v>832</v>
      </c>
      <c r="AO29" s="73">
        <v>197</v>
      </c>
      <c r="AP29" s="66">
        <f t="shared" si="7"/>
        <v>0.19144800777453838</v>
      </c>
    </row>
    <row r="30" spans="1:42" ht="28.5">
      <c r="A30" s="103"/>
      <c r="B30" s="57" t="s">
        <v>49</v>
      </c>
      <c r="C30" s="53">
        <f>'112年度'!B33</f>
        <v>74</v>
      </c>
      <c r="D30" s="70">
        <f>'112年度'!C33</f>
        <v>62</v>
      </c>
      <c r="E30" s="78">
        <f>'112年度'!D33</f>
        <v>12</v>
      </c>
      <c r="F30" s="54">
        <f t="shared" si="8"/>
        <v>0.16216216216216217</v>
      </c>
      <c r="G30" s="53">
        <f>'111年度'!B33</f>
        <v>47</v>
      </c>
      <c r="H30" s="70">
        <f>'111年度'!C33</f>
        <v>46</v>
      </c>
      <c r="I30" s="78">
        <f>'111年度'!D33</f>
        <v>1</v>
      </c>
      <c r="J30" s="54">
        <f t="shared" si="13"/>
        <v>2.1276595744680851E-2</v>
      </c>
      <c r="K30" s="53">
        <f>'110年度'!B33</f>
        <v>38</v>
      </c>
      <c r="L30" s="70">
        <f>'110年度'!C33</f>
        <v>36</v>
      </c>
      <c r="M30" s="78">
        <f>'110年度'!D33</f>
        <v>2</v>
      </c>
      <c r="N30" s="54">
        <f t="shared" si="3"/>
        <v>5.2631578947368418E-2</v>
      </c>
      <c r="O30" s="53">
        <f>'109年度'!B33</f>
        <v>30</v>
      </c>
      <c r="P30" s="70">
        <f>'109年度'!C33</f>
        <v>28</v>
      </c>
      <c r="Q30" s="78">
        <f>'109年度'!D33</f>
        <v>2</v>
      </c>
      <c r="R30" s="54">
        <f t="shared" si="1"/>
        <v>6.6666666666666666E-2</v>
      </c>
      <c r="S30" s="55">
        <f>'108年度'!B33</f>
        <v>49</v>
      </c>
      <c r="T30" s="58">
        <f>'108年度'!C33</f>
        <v>44</v>
      </c>
      <c r="U30" s="58">
        <f>'108年度'!D33</f>
        <v>5</v>
      </c>
      <c r="V30" s="66">
        <f t="shared" si="2"/>
        <v>0.10204081632653061</v>
      </c>
      <c r="W30" s="55">
        <f>'107年度'!B33</f>
        <v>74</v>
      </c>
      <c r="X30" s="58">
        <f>'107年度'!C33</f>
        <v>68</v>
      </c>
      <c r="Y30" s="58">
        <f>'107年度'!D33</f>
        <v>6</v>
      </c>
      <c r="Z30" s="83">
        <f t="shared" si="9"/>
        <v>8.1081081081081086E-2</v>
      </c>
      <c r="AA30" s="55">
        <v>56</v>
      </c>
      <c r="AB30" s="58">
        <v>48</v>
      </c>
      <c r="AC30" s="58">
        <v>8</v>
      </c>
      <c r="AD30" s="66">
        <f t="shared" si="10"/>
        <v>0.14285714285714285</v>
      </c>
      <c r="AE30" s="55">
        <f t="shared" si="11"/>
        <v>63</v>
      </c>
      <c r="AF30" s="72">
        <v>50</v>
      </c>
      <c r="AG30" s="72">
        <v>13</v>
      </c>
      <c r="AH30" s="66">
        <f t="shared" si="12"/>
        <v>0.20634920634920634</v>
      </c>
      <c r="AI30" s="55">
        <f t="shared" si="4"/>
        <v>41</v>
      </c>
      <c r="AJ30" s="73">
        <v>37</v>
      </c>
      <c r="AK30" s="73">
        <v>4</v>
      </c>
      <c r="AL30" s="66">
        <f t="shared" si="5"/>
        <v>9.7560975609756101E-2</v>
      </c>
      <c r="AM30" s="55">
        <f t="shared" si="6"/>
        <v>25</v>
      </c>
      <c r="AN30" s="73">
        <v>23</v>
      </c>
      <c r="AO30" s="73">
        <v>2</v>
      </c>
      <c r="AP30" s="66">
        <f t="shared" si="7"/>
        <v>0.08</v>
      </c>
    </row>
    <row r="31" spans="1:42" ht="28.5">
      <c r="A31" s="103"/>
      <c r="B31" s="57" t="s">
        <v>50</v>
      </c>
      <c r="C31" s="53">
        <f>'112年度'!B34</f>
        <v>541</v>
      </c>
      <c r="D31" s="70">
        <f>'112年度'!C34</f>
        <v>478</v>
      </c>
      <c r="E31" s="78">
        <f>'112年度'!D34</f>
        <v>63</v>
      </c>
      <c r="F31" s="54">
        <f t="shared" si="8"/>
        <v>0.11645101663585952</v>
      </c>
      <c r="G31" s="53">
        <f>'111年度'!B34</f>
        <v>413</v>
      </c>
      <c r="H31" s="70">
        <f>'111年度'!C34</f>
        <v>359</v>
      </c>
      <c r="I31" s="78">
        <f>'111年度'!D34</f>
        <v>54</v>
      </c>
      <c r="J31" s="54">
        <f t="shared" si="13"/>
        <v>0.13075060532687652</v>
      </c>
      <c r="K31" s="53">
        <f>'110年度'!B34</f>
        <v>382</v>
      </c>
      <c r="L31" s="70">
        <f>'110年度'!C34</f>
        <v>328</v>
      </c>
      <c r="M31" s="78">
        <f>'110年度'!D34</f>
        <v>54</v>
      </c>
      <c r="N31" s="54">
        <f t="shared" si="3"/>
        <v>0.14136125654450263</v>
      </c>
      <c r="O31" s="53">
        <f>'109年度'!B34</f>
        <v>330</v>
      </c>
      <c r="P31" s="70">
        <f>'109年度'!C34</f>
        <v>301</v>
      </c>
      <c r="Q31" s="78">
        <f>'109年度'!D34</f>
        <v>29</v>
      </c>
      <c r="R31" s="54">
        <f t="shared" si="1"/>
        <v>8.7878787878787876E-2</v>
      </c>
      <c r="S31" s="55">
        <f>'108年度'!B34</f>
        <v>405</v>
      </c>
      <c r="T31" s="58">
        <f>'108年度'!C34</f>
        <v>357</v>
      </c>
      <c r="U31" s="58">
        <f>'108年度'!D34</f>
        <v>48</v>
      </c>
      <c r="V31" s="66">
        <f t="shared" si="2"/>
        <v>0.11851851851851852</v>
      </c>
      <c r="W31" s="55">
        <f>'107年度'!B34</f>
        <v>473</v>
      </c>
      <c r="X31" s="58">
        <f>'107年度'!C34</f>
        <v>413</v>
      </c>
      <c r="Y31" s="58">
        <f>'107年度'!D34</f>
        <v>60</v>
      </c>
      <c r="Z31" s="83">
        <f t="shared" si="9"/>
        <v>0.12684989429175475</v>
      </c>
      <c r="AA31" s="55">
        <v>367</v>
      </c>
      <c r="AB31" s="58">
        <v>309</v>
      </c>
      <c r="AC31" s="58">
        <v>58</v>
      </c>
      <c r="AD31" s="66">
        <f t="shared" si="10"/>
        <v>0.15803814713896458</v>
      </c>
      <c r="AE31" s="55">
        <f t="shared" si="11"/>
        <v>348</v>
      </c>
      <c r="AF31" s="72">
        <v>312</v>
      </c>
      <c r="AG31" s="72">
        <v>36</v>
      </c>
      <c r="AH31" s="66">
        <f t="shared" si="12"/>
        <v>0.10344827586206896</v>
      </c>
      <c r="AI31" s="55">
        <f t="shared" si="4"/>
        <v>316</v>
      </c>
      <c r="AJ31" s="73">
        <v>266</v>
      </c>
      <c r="AK31" s="73">
        <v>50</v>
      </c>
      <c r="AL31" s="66">
        <f t="shared" si="5"/>
        <v>0.15822784810126583</v>
      </c>
      <c r="AM31" s="55">
        <f t="shared" si="6"/>
        <v>244</v>
      </c>
      <c r="AN31" s="73">
        <v>203</v>
      </c>
      <c r="AO31" s="73">
        <v>41</v>
      </c>
      <c r="AP31" s="66">
        <f t="shared" si="7"/>
        <v>0.16803278688524589</v>
      </c>
    </row>
    <row r="32" spans="1:42" ht="28.5">
      <c r="A32" s="103"/>
      <c r="B32" s="57" t="s">
        <v>51</v>
      </c>
      <c r="C32" s="53">
        <f>'112年度'!B35</f>
        <v>949</v>
      </c>
      <c r="D32" s="70">
        <f>'112年度'!C35</f>
        <v>786</v>
      </c>
      <c r="E32" s="78">
        <f>'112年度'!D35</f>
        <v>163</v>
      </c>
      <c r="F32" s="54">
        <f t="shared" si="8"/>
        <v>0.17175974710221287</v>
      </c>
      <c r="G32" s="53">
        <f>'111年度'!B35</f>
        <v>726</v>
      </c>
      <c r="H32" s="70">
        <f>'111年度'!C35</f>
        <v>635</v>
      </c>
      <c r="I32" s="78">
        <f>'111年度'!D35</f>
        <v>91</v>
      </c>
      <c r="J32" s="54">
        <f t="shared" si="13"/>
        <v>0.12534435261707988</v>
      </c>
      <c r="K32" s="53">
        <f>'110年度'!B35</f>
        <v>864</v>
      </c>
      <c r="L32" s="70">
        <f>'110年度'!C35</f>
        <v>739</v>
      </c>
      <c r="M32" s="78">
        <f>'110年度'!D35</f>
        <v>125</v>
      </c>
      <c r="N32" s="54">
        <f t="shared" si="3"/>
        <v>0.14467592592592593</v>
      </c>
      <c r="O32" s="53">
        <f>'109年度'!B35</f>
        <v>667</v>
      </c>
      <c r="P32" s="70">
        <f>'109年度'!C35</f>
        <v>564</v>
      </c>
      <c r="Q32" s="78">
        <f>'109年度'!D35</f>
        <v>103</v>
      </c>
      <c r="R32" s="54">
        <f t="shared" si="1"/>
        <v>0.15442278860569716</v>
      </c>
      <c r="S32" s="55">
        <f>'108年度'!B35</f>
        <v>814</v>
      </c>
      <c r="T32" s="58">
        <f>'108年度'!C35</f>
        <v>702</v>
      </c>
      <c r="U32" s="58">
        <f>'108年度'!D35</f>
        <v>112</v>
      </c>
      <c r="V32" s="66">
        <f t="shared" si="2"/>
        <v>0.13759213759213759</v>
      </c>
      <c r="W32" s="55">
        <f>'107年度'!B35</f>
        <v>1100</v>
      </c>
      <c r="X32" s="58">
        <f>'107年度'!C35</f>
        <v>922</v>
      </c>
      <c r="Y32" s="58">
        <f>'107年度'!D35</f>
        <v>178</v>
      </c>
      <c r="Z32" s="83">
        <f t="shared" si="9"/>
        <v>0.16181818181818181</v>
      </c>
      <c r="AA32" s="55">
        <v>757</v>
      </c>
      <c r="AB32" s="58">
        <v>653</v>
      </c>
      <c r="AC32" s="58">
        <v>104</v>
      </c>
      <c r="AD32" s="66">
        <f t="shared" si="10"/>
        <v>0.13738441215323646</v>
      </c>
      <c r="AE32" s="55">
        <f t="shared" si="11"/>
        <v>839</v>
      </c>
      <c r="AF32" s="72">
        <v>679</v>
      </c>
      <c r="AG32" s="72">
        <v>160</v>
      </c>
      <c r="AH32" s="66">
        <f t="shared" si="12"/>
        <v>0.19070321811680571</v>
      </c>
      <c r="AI32" s="55">
        <f t="shared" si="4"/>
        <v>651</v>
      </c>
      <c r="AJ32" s="73">
        <v>503</v>
      </c>
      <c r="AK32" s="73">
        <v>148</v>
      </c>
      <c r="AL32" s="66">
        <f t="shared" si="5"/>
        <v>0.22734254992319508</v>
      </c>
      <c r="AM32" s="55">
        <f t="shared" si="6"/>
        <v>417</v>
      </c>
      <c r="AN32" s="73">
        <v>305</v>
      </c>
      <c r="AO32" s="73">
        <v>112</v>
      </c>
      <c r="AP32" s="66">
        <f t="shared" si="7"/>
        <v>0.26858513189448441</v>
      </c>
    </row>
    <row r="33" spans="1:42" ht="28.5">
      <c r="A33" s="103"/>
      <c r="B33" s="57" t="s">
        <v>52</v>
      </c>
      <c r="C33" s="53">
        <f>'112年度'!B36</f>
        <v>752</v>
      </c>
      <c r="D33" s="70">
        <f>'112年度'!C36</f>
        <v>714</v>
      </c>
      <c r="E33" s="78">
        <f>'112年度'!D36</f>
        <v>38</v>
      </c>
      <c r="F33" s="54">
        <f t="shared" si="8"/>
        <v>5.0531914893617018E-2</v>
      </c>
      <c r="G33" s="53">
        <f>'111年度'!B36</f>
        <v>664</v>
      </c>
      <c r="H33" s="70">
        <f>'111年度'!C36</f>
        <v>637</v>
      </c>
      <c r="I33" s="78">
        <f>'111年度'!D36</f>
        <v>27</v>
      </c>
      <c r="J33" s="54">
        <f t="shared" si="13"/>
        <v>4.0662650602409638E-2</v>
      </c>
      <c r="K33" s="53">
        <f>'110年度'!B36</f>
        <v>572</v>
      </c>
      <c r="L33" s="70">
        <f>'110年度'!C36</f>
        <v>557</v>
      </c>
      <c r="M33" s="78">
        <f>'110年度'!D36</f>
        <v>15</v>
      </c>
      <c r="N33" s="54">
        <f t="shared" si="3"/>
        <v>2.6223776223776224E-2</v>
      </c>
      <c r="O33" s="53">
        <f>'109年度'!B36</f>
        <v>341</v>
      </c>
      <c r="P33" s="70">
        <f>'109年度'!C36</f>
        <v>324</v>
      </c>
      <c r="Q33" s="78">
        <f>'109年度'!D36</f>
        <v>17</v>
      </c>
      <c r="R33" s="54">
        <f t="shared" si="1"/>
        <v>4.9853372434017593E-2</v>
      </c>
      <c r="S33" s="55">
        <f>'108年度'!B36</f>
        <v>355</v>
      </c>
      <c r="T33" s="58">
        <f>'108年度'!C36</f>
        <v>314</v>
      </c>
      <c r="U33" s="58">
        <f>'108年度'!D36</f>
        <v>41</v>
      </c>
      <c r="V33" s="66">
        <f t="shared" si="2"/>
        <v>0.11549295774647887</v>
      </c>
      <c r="W33" s="55">
        <f>'107年度'!B36</f>
        <v>554</v>
      </c>
      <c r="X33" s="58">
        <f>'107年度'!C36</f>
        <v>514</v>
      </c>
      <c r="Y33" s="58">
        <f>'107年度'!D36</f>
        <v>40</v>
      </c>
      <c r="Z33" s="83">
        <f t="shared" si="9"/>
        <v>7.2202166064981949E-2</v>
      </c>
      <c r="AA33" s="55">
        <v>432</v>
      </c>
      <c r="AB33" s="58">
        <v>423</v>
      </c>
      <c r="AC33" s="58">
        <v>9</v>
      </c>
      <c r="AD33" s="66">
        <f t="shared" si="10"/>
        <v>2.0833333333333332E-2</v>
      </c>
      <c r="AE33" s="55">
        <f t="shared" si="11"/>
        <v>484</v>
      </c>
      <c r="AF33" s="72">
        <v>475</v>
      </c>
      <c r="AG33" s="72">
        <v>9</v>
      </c>
      <c r="AH33" s="66">
        <f t="shared" si="12"/>
        <v>1.859504132231405E-2</v>
      </c>
      <c r="AI33" s="55">
        <f t="shared" si="4"/>
        <v>382</v>
      </c>
      <c r="AJ33" s="73">
        <v>375</v>
      </c>
      <c r="AK33" s="73">
        <v>7</v>
      </c>
      <c r="AL33" s="66">
        <f t="shared" si="5"/>
        <v>1.832460732984293E-2</v>
      </c>
      <c r="AM33" s="55">
        <f t="shared" si="6"/>
        <v>264</v>
      </c>
      <c r="AN33" s="73">
        <v>257</v>
      </c>
      <c r="AO33" s="73">
        <v>7</v>
      </c>
      <c r="AP33" s="66">
        <f t="shared" si="7"/>
        <v>2.6515151515151516E-2</v>
      </c>
    </row>
    <row r="34" spans="1:42" ht="28.5">
      <c r="A34" s="103"/>
      <c r="B34" s="57" t="s">
        <v>53</v>
      </c>
      <c r="C34" s="53">
        <f>'112年度'!B37</f>
        <v>955</v>
      </c>
      <c r="D34" s="70">
        <f>'112年度'!C37</f>
        <v>880</v>
      </c>
      <c r="E34" s="78">
        <f>'112年度'!D37</f>
        <v>75</v>
      </c>
      <c r="F34" s="54">
        <f t="shared" si="8"/>
        <v>7.8534031413612565E-2</v>
      </c>
      <c r="G34" s="53">
        <f>'111年度'!B37</f>
        <v>902</v>
      </c>
      <c r="H34" s="70">
        <f>'111年度'!C37</f>
        <v>859</v>
      </c>
      <c r="I34" s="78">
        <f>'111年度'!D37</f>
        <v>43</v>
      </c>
      <c r="J34" s="54">
        <f t="shared" si="13"/>
        <v>4.7671840354767181E-2</v>
      </c>
      <c r="K34" s="53">
        <f>'110年度'!B37</f>
        <v>828</v>
      </c>
      <c r="L34" s="70">
        <f>'110年度'!C37</f>
        <v>779</v>
      </c>
      <c r="M34" s="78">
        <f>'110年度'!D37</f>
        <v>49</v>
      </c>
      <c r="N34" s="54">
        <f t="shared" si="3"/>
        <v>5.9178743961352656E-2</v>
      </c>
      <c r="O34" s="53">
        <f>'109年度'!B37</f>
        <v>540</v>
      </c>
      <c r="P34" s="70">
        <f>'109年度'!C37</f>
        <v>497</v>
      </c>
      <c r="Q34" s="78">
        <f>'109年度'!D37</f>
        <v>43</v>
      </c>
      <c r="R34" s="54">
        <f t="shared" si="1"/>
        <v>7.9629629629629634E-2</v>
      </c>
      <c r="S34" s="55">
        <f>'108年度'!B37</f>
        <v>623</v>
      </c>
      <c r="T34" s="58">
        <f>'108年度'!C37</f>
        <v>525</v>
      </c>
      <c r="U34" s="58">
        <f>'108年度'!D37</f>
        <v>98</v>
      </c>
      <c r="V34" s="66">
        <f t="shared" si="2"/>
        <v>0.15730337078651685</v>
      </c>
      <c r="W34" s="55">
        <f>'107年度'!B37</f>
        <v>988</v>
      </c>
      <c r="X34" s="58">
        <f>'107年度'!C37</f>
        <v>896</v>
      </c>
      <c r="Y34" s="58">
        <f>'107年度'!D37</f>
        <v>92</v>
      </c>
      <c r="Z34" s="83">
        <f t="shared" si="9"/>
        <v>9.3117408906882596E-2</v>
      </c>
      <c r="AA34" s="55">
        <v>711</v>
      </c>
      <c r="AB34" s="58">
        <v>658</v>
      </c>
      <c r="AC34" s="58">
        <v>53</v>
      </c>
      <c r="AD34" s="66">
        <f t="shared" si="10"/>
        <v>7.4542897327707455E-2</v>
      </c>
      <c r="AE34" s="55">
        <f t="shared" si="11"/>
        <v>802</v>
      </c>
      <c r="AF34" s="72">
        <v>731</v>
      </c>
      <c r="AG34" s="72">
        <v>71</v>
      </c>
      <c r="AH34" s="66">
        <f t="shared" si="12"/>
        <v>8.8528678304239397E-2</v>
      </c>
      <c r="AI34" s="55">
        <f t="shared" si="4"/>
        <v>587</v>
      </c>
      <c r="AJ34" s="73">
        <v>518</v>
      </c>
      <c r="AK34" s="73">
        <v>69</v>
      </c>
      <c r="AL34" s="66">
        <f t="shared" si="5"/>
        <v>0.11754684838160136</v>
      </c>
      <c r="AM34" s="55">
        <f t="shared" si="6"/>
        <v>445</v>
      </c>
      <c r="AN34" s="73">
        <v>373</v>
      </c>
      <c r="AO34" s="73">
        <v>72</v>
      </c>
      <c r="AP34" s="66">
        <f t="shared" si="7"/>
        <v>0.16179775280898875</v>
      </c>
    </row>
    <row r="35" spans="1:42" ht="28.5">
      <c r="A35" s="103"/>
      <c r="B35" s="57" t="s">
        <v>54</v>
      </c>
      <c r="C35" s="53">
        <f>'112年度'!B38</f>
        <v>38</v>
      </c>
      <c r="D35" s="70">
        <f>'112年度'!C38</f>
        <v>34</v>
      </c>
      <c r="E35" s="78">
        <f>'112年度'!D38</f>
        <v>4</v>
      </c>
      <c r="F35" s="54">
        <f t="shared" si="8"/>
        <v>0.10526315789473684</v>
      </c>
      <c r="G35" s="53">
        <f>'111年度'!B38</f>
        <v>24</v>
      </c>
      <c r="H35" s="70">
        <v>20</v>
      </c>
      <c r="I35" s="78">
        <v>4</v>
      </c>
      <c r="J35" s="54">
        <f t="shared" si="13"/>
        <v>0.16666666666666666</v>
      </c>
      <c r="K35" s="53">
        <f>'110年度'!B38</f>
        <v>32</v>
      </c>
      <c r="L35" s="70">
        <f>'110年度'!C38</f>
        <v>28</v>
      </c>
      <c r="M35" s="78">
        <f>'110年度'!D38</f>
        <v>4</v>
      </c>
      <c r="N35" s="54">
        <f t="shared" si="3"/>
        <v>0.125</v>
      </c>
      <c r="O35" s="53">
        <f>'109年度'!B38</f>
        <v>22</v>
      </c>
      <c r="P35" s="70">
        <f>'109年度'!C38</f>
        <v>17</v>
      </c>
      <c r="Q35" s="78">
        <f>'109年度'!D38</f>
        <v>5</v>
      </c>
      <c r="R35" s="54">
        <f t="shared" si="1"/>
        <v>0.22727272727272727</v>
      </c>
      <c r="S35" s="55">
        <f>'108年度'!B38</f>
        <v>34</v>
      </c>
      <c r="T35" s="58">
        <f>'108年度'!C38</f>
        <v>27</v>
      </c>
      <c r="U35" s="58">
        <f>'108年度'!D38</f>
        <v>7</v>
      </c>
      <c r="V35" s="66">
        <f t="shared" si="2"/>
        <v>0.20588235294117646</v>
      </c>
      <c r="W35" s="55">
        <f>'107年度'!B38</f>
        <v>16</v>
      </c>
      <c r="X35" s="58">
        <f>'107年度'!C38</f>
        <v>16</v>
      </c>
      <c r="Y35" s="81">
        <f>'107年度'!D38</f>
        <v>0</v>
      </c>
      <c r="Z35" s="84">
        <f t="shared" si="9"/>
        <v>0</v>
      </c>
      <c r="AA35" s="89">
        <v>31</v>
      </c>
      <c r="AB35" s="81">
        <v>28</v>
      </c>
      <c r="AC35" s="81">
        <v>3</v>
      </c>
      <c r="AD35" s="66">
        <f t="shared" si="10"/>
        <v>9.6774193548387094E-2</v>
      </c>
      <c r="AE35" s="89">
        <f t="shared" si="11"/>
        <v>24</v>
      </c>
      <c r="AF35" s="72">
        <v>21</v>
      </c>
      <c r="AG35" s="74">
        <v>3</v>
      </c>
      <c r="AH35" s="66">
        <f t="shared" si="12"/>
        <v>0.125</v>
      </c>
      <c r="AI35" s="55">
        <f t="shared" si="4"/>
        <v>23</v>
      </c>
      <c r="AJ35" s="73">
        <v>23</v>
      </c>
      <c r="AK35" s="77">
        <v>0</v>
      </c>
      <c r="AL35" s="66">
        <f t="shared" si="5"/>
        <v>0</v>
      </c>
      <c r="AM35" s="55">
        <f t="shared" si="6"/>
        <v>7</v>
      </c>
      <c r="AN35" s="73">
        <v>5</v>
      </c>
      <c r="AO35" s="73">
        <v>2</v>
      </c>
      <c r="AP35" s="66">
        <f t="shared" si="7"/>
        <v>0.2857142857142857</v>
      </c>
    </row>
    <row r="36" spans="1:42" ht="28.5">
      <c r="A36" s="103"/>
      <c r="B36" s="57" t="s">
        <v>55</v>
      </c>
      <c r="C36" s="53">
        <f>'112年度'!B39</f>
        <v>335</v>
      </c>
      <c r="D36" s="70">
        <f>'112年度'!C39</f>
        <v>306</v>
      </c>
      <c r="E36" s="78">
        <f>'112年度'!D39</f>
        <v>29</v>
      </c>
      <c r="F36" s="54">
        <f t="shared" si="8"/>
        <v>8.6567164179104483E-2</v>
      </c>
      <c r="G36" s="53">
        <f>'111年度'!B39</f>
        <v>276</v>
      </c>
      <c r="H36" s="70">
        <v>234</v>
      </c>
      <c r="I36" s="78">
        <v>42</v>
      </c>
      <c r="J36" s="54">
        <f t="shared" si="13"/>
        <v>0.15217391304347827</v>
      </c>
      <c r="K36" s="53">
        <f>'110年度'!B39</f>
        <v>267</v>
      </c>
      <c r="L36" s="70">
        <f>'110年度'!C39</f>
        <v>224</v>
      </c>
      <c r="M36" s="78">
        <f>'110年度'!D39</f>
        <v>43</v>
      </c>
      <c r="N36" s="54">
        <f t="shared" si="3"/>
        <v>0.16104868913857678</v>
      </c>
      <c r="O36" s="53">
        <f>'109年度'!B39</f>
        <v>206</v>
      </c>
      <c r="P36" s="70">
        <f>'109年度'!C39</f>
        <v>178</v>
      </c>
      <c r="Q36" s="78">
        <f>'109年度'!D39</f>
        <v>28</v>
      </c>
      <c r="R36" s="54">
        <f t="shared" si="1"/>
        <v>0.13592233009708737</v>
      </c>
      <c r="S36" s="55">
        <f>'108年度'!B39</f>
        <v>271</v>
      </c>
      <c r="T36" s="58">
        <f>'108年度'!C39</f>
        <v>231</v>
      </c>
      <c r="U36" s="58">
        <f>'108年度'!D39</f>
        <v>40</v>
      </c>
      <c r="V36" s="66">
        <f t="shared" si="2"/>
        <v>0.14760147601476015</v>
      </c>
      <c r="W36" s="55">
        <f>'107年度'!B39</f>
        <v>325</v>
      </c>
      <c r="X36" s="58">
        <f>'107年度'!C39</f>
        <v>261</v>
      </c>
      <c r="Y36" s="58">
        <f>'107年度'!D39</f>
        <v>64</v>
      </c>
      <c r="Z36" s="83">
        <f t="shared" si="9"/>
        <v>0.19692307692307692</v>
      </c>
      <c r="AA36" s="55">
        <v>173</v>
      </c>
      <c r="AB36" s="58">
        <v>142</v>
      </c>
      <c r="AC36" s="58">
        <v>31</v>
      </c>
      <c r="AD36" s="66">
        <f t="shared" si="10"/>
        <v>0.1791907514450867</v>
      </c>
      <c r="AE36" s="55">
        <f t="shared" si="11"/>
        <v>220</v>
      </c>
      <c r="AF36" s="72">
        <v>182</v>
      </c>
      <c r="AG36" s="72">
        <v>38</v>
      </c>
      <c r="AH36" s="66">
        <f t="shared" si="12"/>
        <v>0.17272727272727273</v>
      </c>
      <c r="AI36" s="55">
        <f t="shared" si="4"/>
        <v>170</v>
      </c>
      <c r="AJ36" s="73">
        <v>129</v>
      </c>
      <c r="AK36" s="73">
        <v>41</v>
      </c>
      <c r="AL36" s="66">
        <f t="shared" si="5"/>
        <v>0.2411764705882353</v>
      </c>
      <c r="AM36" s="55">
        <f t="shared" si="6"/>
        <v>145</v>
      </c>
      <c r="AN36" s="73">
        <v>109</v>
      </c>
      <c r="AO36" s="73">
        <v>36</v>
      </c>
      <c r="AP36" s="66">
        <f t="shared" si="7"/>
        <v>0.24827586206896551</v>
      </c>
    </row>
    <row r="37" spans="1:42" ht="28.5">
      <c r="A37" s="103"/>
      <c r="B37" s="57" t="s">
        <v>56</v>
      </c>
      <c r="C37" s="53">
        <f>'112年度'!B40</f>
        <v>962</v>
      </c>
      <c r="D37" s="70">
        <f>'112年度'!C40</f>
        <v>785</v>
      </c>
      <c r="E37" s="78">
        <f>'112年度'!D40</f>
        <v>177</v>
      </c>
      <c r="F37" s="54">
        <f>E37/C37</f>
        <v>0.183991683991684</v>
      </c>
      <c r="G37" s="53">
        <f>'111年度'!B40</f>
        <v>954</v>
      </c>
      <c r="H37" s="70">
        <f>'111年度'!C40</f>
        <v>797</v>
      </c>
      <c r="I37" s="78">
        <f>'111年度'!D40</f>
        <v>157</v>
      </c>
      <c r="J37" s="54">
        <f t="shared" si="13"/>
        <v>0.16457023060796647</v>
      </c>
      <c r="K37" s="53">
        <f>'110年度'!B40</f>
        <v>833</v>
      </c>
      <c r="L37" s="70">
        <f>'110年度'!C40</f>
        <v>682</v>
      </c>
      <c r="M37" s="78">
        <f>'110年度'!D40</f>
        <v>151</v>
      </c>
      <c r="N37" s="54">
        <f t="shared" si="3"/>
        <v>0.18127250900360145</v>
      </c>
      <c r="O37" s="53">
        <f>'109年度'!B40</f>
        <v>698</v>
      </c>
      <c r="P37" s="70">
        <f>'109年度'!C40</f>
        <v>552</v>
      </c>
      <c r="Q37" s="78">
        <f>'109年度'!D40</f>
        <v>146</v>
      </c>
      <c r="R37" s="54">
        <f t="shared" si="1"/>
        <v>0.20916905444126074</v>
      </c>
      <c r="S37" s="55">
        <f>'108年度'!B40</f>
        <v>847</v>
      </c>
      <c r="T37" s="58">
        <f>'108年度'!C40</f>
        <v>697</v>
      </c>
      <c r="U37" s="58">
        <f>'108年度'!D40</f>
        <v>150</v>
      </c>
      <c r="V37" s="66">
        <f t="shared" si="2"/>
        <v>0.17709563164108619</v>
      </c>
      <c r="W37" s="55">
        <f>'107年度'!B40</f>
        <v>1232</v>
      </c>
      <c r="X37" s="58">
        <f>'107年度'!C40</f>
        <v>984</v>
      </c>
      <c r="Y37" s="58">
        <f>'107年度'!D40</f>
        <v>248</v>
      </c>
      <c r="Z37" s="83">
        <f t="shared" si="9"/>
        <v>0.20129870129870131</v>
      </c>
      <c r="AA37" s="55">
        <v>941</v>
      </c>
      <c r="AB37" s="58">
        <v>745</v>
      </c>
      <c r="AC37" s="58">
        <v>196</v>
      </c>
      <c r="AD37" s="66">
        <f t="shared" si="10"/>
        <v>0.20828905419766205</v>
      </c>
      <c r="AE37" s="55">
        <f t="shared" si="11"/>
        <v>985</v>
      </c>
      <c r="AF37" s="72">
        <v>745</v>
      </c>
      <c r="AG37" s="72">
        <v>240</v>
      </c>
      <c r="AH37" s="66">
        <f t="shared" si="12"/>
        <v>0.24365482233502539</v>
      </c>
      <c r="AI37" s="55">
        <f t="shared" si="4"/>
        <v>695</v>
      </c>
      <c r="AJ37" s="73">
        <v>477</v>
      </c>
      <c r="AK37" s="73">
        <v>218</v>
      </c>
      <c r="AL37" s="66">
        <f t="shared" si="5"/>
        <v>0.31366906474820144</v>
      </c>
      <c r="AM37" s="55">
        <f t="shared" si="6"/>
        <v>560</v>
      </c>
      <c r="AN37" s="73">
        <v>389</v>
      </c>
      <c r="AO37" s="73">
        <v>171</v>
      </c>
      <c r="AP37" s="66">
        <f t="shared" si="7"/>
        <v>0.30535714285714288</v>
      </c>
    </row>
    <row r="38" spans="1:42" ht="28.5">
      <c r="A38" s="103"/>
      <c r="B38" s="57" t="s">
        <v>57</v>
      </c>
      <c r="C38" s="96">
        <v>3</v>
      </c>
      <c r="D38" s="97">
        <v>3</v>
      </c>
      <c r="E38" s="81">
        <v>0</v>
      </c>
      <c r="F38" s="54">
        <f>E38/C38</f>
        <v>0</v>
      </c>
      <c r="G38" s="53">
        <f>'111年度'!B41</f>
        <v>2</v>
      </c>
      <c r="H38" s="70">
        <f>'111年度'!C41</f>
        <v>2</v>
      </c>
      <c r="I38" s="81">
        <f>'111年度'!D41</f>
        <v>0</v>
      </c>
      <c r="J38" s="54">
        <f t="shared" si="13"/>
        <v>0</v>
      </c>
      <c r="K38" s="53">
        <f>'110年度'!B41</f>
        <v>9</v>
      </c>
      <c r="L38" s="70">
        <f>'110年度'!C41</f>
        <v>8</v>
      </c>
      <c r="M38" s="78">
        <f>'110年度'!D41</f>
        <v>1</v>
      </c>
      <c r="N38" s="54">
        <f t="shared" si="3"/>
        <v>0.1111111111111111</v>
      </c>
      <c r="O38" s="53">
        <f>'109年度'!B41</f>
        <v>5</v>
      </c>
      <c r="P38" s="70">
        <f>'109年度'!C41</f>
        <v>5</v>
      </c>
      <c r="Q38" s="81">
        <f>'109年度'!D41</f>
        <v>0</v>
      </c>
      <c r="R38" s="54">
        <f t="shared" si="1"/>
        <v>0</v>
      </c>
      <c r="S38" s="55">
        <f>'108年度'!B41</f>
        <v>12</v>
      </c>
      <c r="T38" s="58">
        <f>'108年度'!C41</f>
        <v>11</v>
      </c>
      <c r="U38" s="58">
        <f>'108年度'!D41</f>
        <v>1</v>
      </c>
      <c r="V38" s="66">
        <f t="shared" si="2"/>
        <v>8.3333333333333329E-2</v>
      </c>
      <c r="W38" s="55">
        <f>'107年度'!B41</f>
        <v>16</v>
      </c>
      <c r="X38" s="58">
        <f>'107年度'!C41</f>
        <v>12</v>
      </c>
      <c r="Y38" s="58">
        <f>'107年度'!D41</f>
        <v>4</v>
      </c>
      <c r="Z38" s="83">
        <f t="shared" si="9"/>
        <v>0.25</v>
      </c>
      <c r="AA38" s="55">
        <v>8</v>
      </c>
      <c r="AB38" s="58">
        <v>8</v>
      </c>
      <c r="AC38" s="81">
        <v>0</v>
      </c>
      <c r="AD38" s="66">
        <f t="shared" si="10"/>
        <v>0</v>
      </c>
      <c r="AE38" s="55">
        <f t="shared" si="11"/>
        <v>15</v>
      </c>
      <c r="AF38" s="72">
        <v>13</v>
      </c>
      <c r="AG38" s="74">
        <v>2</v>
      </c>
      <c r="AH38" s="66">
        <f t="shared" si="12"/>
        <v>0.13333333333333333</v>
      </c>
      <c r="AI38" s="55">
        <f t="shared" si="4"/>
        <v>4</v>
      </c>
      <c r="AJ38" s="73">
        <v>4</v>
      </c>
      <c r="AK38" s="77">
        <v>0</v>
      </c>
      <c r="AL38" s="66">
        <f t="shared" si="5"/>
        <v>0</v>
      </c>
      <c r="AM38" s="55">
        <f t="shared" si="6"/>
        <v>4</v>
      </c>
      <c r="AN38" s="73">
        <v>4</v>
      </c>
      <c r="AO38" s="77">
        <v>0</v>
      </c>
      <c r="AP38" s="66">
        <f t="shared" si="7"/>
        <v>0</v>
      </c>
    </row>
    <row r="39" spans="1:42" ht="29.25" thickBot="1">
      <c r="A39" s="104"/>
      <c r="B39" s="59" t="s">
        <v>58</v>
      </c>
      <c r="C39" s="53">
        <f>'112年度'!B42</f>
        <v>68</v>
      </c>
      <c r="D39" s="70">
        <f>'112年度'!C42</f>
        <v>57</v>
      </c>
      <c r="E39" s="78">
        <f>'112年度'!D42</f>
        <v>11</v>
      </c>
      <c r="F39" s="61">
        <f t="shared" si="8"/>
        <v>0.16176470588235295</v>
      </c>
      <c r="G39" s="60">
        <f>'111年度'!B42</f>
        <v>1293</v>
      </c>
      <c r="H39" s="79">
        <f>'111年度'!C42</f>
        <v>1049</v>
      </c>
      <c r="I39" s="80">
        <f>'111年度'!D42</f>
        <v>244</v>
      </c>
      <c r="J39" s="61">
        <f t="shared" si="13"/>
        <v>0.18870843000773396</v>
      </c>
      <c r="K39" s="60">
        <f>'110年度'!B42</f>
        <v>79</v>
      </c>
      <c r="L39" s="79">
        <f>'110年度'!C42</f>
        <v>61</v>
      </c>
      <c r="M39" s="80">
        <f>'110年度'!D42</f>
        <v>18</v>
      </c>
      <c r="N39" s="61">
        <f t="shared" si="3"/>
        <v>0.22784810126582278</v>
      </c>
      <c r="O39" s="60">
        <f>'109年度'!B42</f>
        <v>51</v>
      </c>
      <c r="P39" s="79">
        <f>'109年度'!C42</f>
        <v>39</v>
      </c>
      <c r="Q39" s="80">
        <f>'109年度'!D42</f>
        <v>12</v>
      </c>
      <c r="R39" s="61">
        <f t="shared" si="1"/>
        <v>0.23529411764705882</v>
      </c>
      <c r="S39" s="62">
        <f>'108年度'!B42</f>
        <v>260</v>
      </c>
      <c r="T39" s="63">
        <f>'108年度'!C42</f>
        <v>199</v>
      </c>
      <c r="U39" s="63">
        <f>'108年度'!D42</f>
        <v>61</v>
      </c>
      <c r="V39" s="67">
        <f t="shared" si="2"/>
        <v>0.23461538461538461</v>
      </c>
      <c r="W39" s="62">
        <f>'107年度'!B42</f>
        <v>390</v>
      </c>
      <c r="X39" s="63">
        <f>'107年度'!C42</f>
        <v>291</v>
      </c>
      <c r="Y39" s="63">
        <f>'107年度'!D42</f>
        <v>99</v>
      </c>
      <c r="Z39" s="85">
        <f t="shared" si="9"/>
        <v>0.25384615384615383</v>
      </c>
      <c r="AA39" s="90">
        <v>0</v>
      </c>
      <c r="AB39" s="91">
        <v>0</v>
      </c>
      <c r="AC39" s="91">
        <v>0</v>
      </c>
      <c r="AD39" s="67">
        <v>0</v>
      </c>
      <c r="AE39" s="90">
        <f t="shared" si="11"/>
        <v>0</v>
      </c>
      <c r="AF39" s="91">
        <v>0</v>
      </c>
      <c r="AG39" s="91">
        <v>0</v>
      </c>
      <c r="AH39" s="67">
        <v>0</v>
      </c>
      <c r="AI39" s="81">
        <f t="shared" si="4"/>
        <v>80</v>
      </c>
      <c r="AJ39" s="81">
        <v>54</v>
      </c>
      <c r="AK39" s="81">
        <v>26</v>
      </c>
      <c r="AL39" s="66">
        <f t="shared" si="5"/>
        <v>0.32500000000000001</v>
      </c>
      <c r="AM39" s="62">
        <f t="shared" si="6"/>
        <v>253</v>
      </c>
      <c r="AN39" s="75">
        <v>161</v>
      </c>
      <c r="AO39" s="75">
        <v>92</v>
      </c>
      <c r="AP39" s="67">
        <f t="shared" si="7"/>
        <v>0.36363636363636365</v>
      </c>
    </row>
  </sheetData>
  <mergeCells count="24">
    <mergeCell ref="A1:AP1"/>
    <mergeCell ref="O2:R2"/>
    <mergeCell ref="S2:V2"/>
    <mergeCell ref="W2:Z2"/>
    <mergeCell ref="AA2:AD2"/>
    <mergeCell ref="AE2:AH2"/>
    <mergeCell ref="AI2:AL2"/>
    <mergeCell ref="AM2:AP2"/>
    <mergeCell ref="K2:N2"/>
    <mergeCell ref="G2:J2"/>
    <mergeCell ref="C2:F2"/>
    <mergeCell ref="AO3:AP3"/>
    <mergeCell ref="A5:B5"/>
    <mergeCell ref="A6:A17"/>
    <mergeCell ref="A18:A39"/>
    <mergeCell ref="Q3:R3"/>
    <mergeCell ref="U3:V3"/>
    <mergeCell ref="Y3:Z3"/>
    <mergeCell ref="AC3:AD3"/>
    <mergeCell ref="AG3:AH3"/>
    <mergeCell ref="AK3:AL3"/>
    <mergeCell ref="M3:N3"/>
    <mergeCell ref="I3:J3"/>
    <mergeCell ref="E3:F3"/>
  </mergeCells>
  <phoneticPr fontId="30" type="noConversion"/>
  <pageMargins left="0.7" right="0.7" top="0.75" bottom="0.75" header="0.3" footer="0.3"/>
  <pageSetup paperSize="9" scale="2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workbookViewId="0">
      <selection activeCell="G41" sqref="G41"/>
    </sheetView>
  </sheetViews>
  <sheetFormatPr defaultColWidth="8.875" defaultRowHeight="16.5"/>
  <cols>
    <col min="1" max="1" width="45.375" customWidth="1"/>
    <col min="2" max="2" width="9.875" customWidth="1"/>
    <col min="3" max="3" width="11.625" bestFit="1" customWidth="1"/>
    <col min="4" max="4" width="9.875" bestFit="1" customWidth="1"/>
    <col min="5" max="5" width="16.125" customWidth="1"/>
  </cols>
  <sheetData>
    <row r="1" spans="1:5" s="10" customFormat="1" ht="53.45" customHeight="1">
      <c r="A1" s="137" t="s">
        <v>106</v>
      </c>
      <c r="B1" s="126"/>
      <c r="C1" s="126"/>
      <c r="D1" s="126"/>
      <c r="E1" s="126"/>
    </row>
    <row r="2" spans="1:5" ht="34.5" customHeight="1">
      <c r="A2" s="127" t="s">
        <v>60</v>
      </c>
      <c r="B2" s="128"/>
      <c r="C2" s="128"/>
      <c r="D2" s="128"/>
      <c r="E2" s="128"/>
    </row>
    <row r="3" spans="1:5" ht="19.5" customHeight="1">
      <c r="A3" s="136" t="s">
        <v>61</v>
      </c>
      <c r="B3" s="131" t="s">
        <v>112</v>
      </c>
      <c r="C3" s="131"/>
      <c r="D3" s="131"/>
      <c r="E3" s="131"/>
    </row>
    <row r="4" spans="1:5" ht="31.5" customHeight="1">
      <c r="A4" s="133"/>
      <c r="B4" s="133" t="s">
        <v>63</v>
      </c>
      <c r="C4" s="1" t="s">
        <v>64</v>
      </c>
      <c r="D4" s="133" t="s">
        <v>65</v>
      </c>
      <c r="E4" s="133"/>
    </row>
    <row r="5" spans="1:5" ht="32.25">
      <c r="A5" s="133"/>
      <c r="B5" s="133"/>
      <c r="C5" s="1" t="s">
        <v>20</v>
      </c>
      <c r="D5" s="1" t="s">
        <v>20</v>
      </c>
      <c r="E5" s="2" t="s">
        <v>21</v>
      </c>
    </row>
    <row r="6" spans="1:5" ht="36.75" customHeight="1">
      <c r="A6" s="3" t="s">
        <v>66</v>
      </c>
      <c r="B6" s="4">
        <v>10412</v>
      </c>
      <c r="C6" s="5">
        <v>8296</v>
      </c>
      <c r="D6" s="5">
        <v>2116</v>
      </c>
      <c r="E6" s="6">
        <f>D6/B6</f>
        <v>0.20322704571648098</v>
      </c>
    </row>
    <row r="7" spans="1:5" ht="36.75" customHeight="1">
      <c r="A7" s="138" t="s">
        <v>67</v>
      </c>
      <c r="B7" s="121"/>
      <c r="C7" s="121"/>
      <c r="D7" s="121"/>
      <c r="E7" s="121"/>
    </row>
    <row r="8" spans="1:5">
      <c r="A8" s="7" t="s">
        <v>68</v>
      </c>
      <c r="B8" s="8">
        <f t="shared" ref="B8:B42" si="0">C8+D8</f>
        <v>2580</v>
      </c>
      <c r="C8" s="9">
        <v>2155</v>
      </c>
      <c r="D8" s="9">
        <v>425</v>
      </c>
      <c r="E8" s="6">
        <f>D8/B8</f>
        <v>0.16472868217054262</v>
      </c>
    </row>
    <row r="9" spans="1:5">
      <c r="A9" s="7" t="s">
        <v>69</v>
      </c>
      <c r="B9" s="8">
        <f t="shared" si="0"/>
        <v>1717</v>
      </c>
      <c r="C9" s="9">
        <v>1398</v>
      </c>
      <c r="D9" s="9">
        <v>319</v>
      </c>
      <c r="E9" s="6">
        <f t="shared" ref="E9:E19" si="1">D9/B9</f>
        <v>0.18578916715200933</v>
      </c>
    </row>
    <row r="10" spans="1:5">
      <c r="A10" s="7" t="s">
        <v>70</v>
      </c>
      <c r="B10" s="8">
        <f t="shared" si="0"/>
        <v>1241</v>
      </c>
      <c r="C10" s="9">
        <v>943</v>
      </c>
      <c r="D10" s="9">
        <v>298</v>
      </c>
      <c r="E10" s="6">
        <f t="shared" si="1"/>
        <v>0.24012892828364221</v>
      </c>
    </row>
    <row r="11" spans="1:5">
      <c r="A11" s="7" t="s">
        <v>71</v>
      </c>
      <c r="B11" s="8">
        <f t="shared" si="0"/>
        <v>1239</v>
      </c>
      <c r="C11" s="9">
        <v>812</v>
      </c>
      <c r="D11" s="9">
        <v>427</v>
      </c>
      <c r="E11" s="6">
        <f t="shared" si="1"/>
        <v>0.34463276836158191</v>
      </c>
    </row>
    <row r="12" spans="1:5">
      <c r="A12" s="7" t="s">
        <v>72</v>
      </c>
      <c r="B12" s="8">
        <f t="shared" si="0"/>
        <v>104</v>
      </c>
      <c r="C12" s="9">
        <v>71</v>
      </c>
      <c r="D12" s="9">
        <v>33</v>
      </c>
      <c r="E12" s="6">
        <f t="shared" si="1"/>
        <v>0.31730769230769229</v>
      </c>
    </row>
    <row r="13" spans="1:5">
      <c r="A13" s="7" t="s">
        <v>73</v>
      </c>
      <c r="B13" s="8">
        <f t="shared" si="0"/>
        <v>1319</v>
      </c>
      <c r="C13" s="9">
        <v>1102</v>
      </c>
      <c r="D13" s="9">
        <v>217</v>
      </c>
      <c r="E13" s="6">
        <f t="shared" si="1"/>
        <v>0.16451857467778619</v>
      </c>
    </row>
    <row r="14" spans="1:5">
      <c r="A14" s="7" t="s">
        <v>74</v>
      </c>
      <c r="B14" s="8">
        <f t="shared" si="0"/>
        <v>303</v>
      </c>
      <c r="C14" s="9">
        <v>257</v>
      </c>
      <c r="D14" s="9">
        <v>46</v>
      </c>
      <c r="E14" s="6">
        <f t="shared" si="1"/>
        <v>0.15181518151815182</v>
      </c>
    </row>
    <row r="15" spans="1:5">
      <c r="A15" s="7" t="s">
        <v>75</v>
      </c>
      <c r="B15" s="8">
        <f t="shared" si="0"/>
        <v>108</v>
      </c>
      <c r="C15" s="9">
        <v>98</v>
      </c>
      <c r="D15" s="9">
        <v>10</v>
      </c>
      <c r="E15" s="6">
        <f t="shared" si="1"/>
        <v>9.2592592592592587E-2</v>
      </c>
    </row>
    <row r="16" spans="1:5">
      <c r="A16" s="7" t="s">
        <v>76</v>
      </c>
      <c r="B16" s="8">
        <f t="shared" si="0"/>
        <v>708</v>
      </c>
      <c r="C16" s="9">
        <v>557</v>
      </c>
      <c r="D16" s="9">
        <v>151</v>
      </c>
      <c r="E16" s="6">
        <f t="shared" si="1"/>
        <v>0.2132768361581921</v>
      </c>
    </row>
    <row r="17" spans="1:6">
      <c r="A17" s="7" t="s">
        <v>77</v>
      </c>
      <c r="B17" s="8">
        <f t="shared" si="0"/>
        <v>881</v>
      </c>
      <c r="C17" s="9">
        <v>712</v>
      </c>
      <c r="D17" s="9">
        <v>169</v>
      </c>
      <c r="E17" s="6">
        <f t="shared" si="1"/>
        <v>0.19182746878547105</v>
      </c>
    </row>
    <row r="18" spans="1:6">
      <c r="A18" s="7" t="s">
        <v>78</v>
      </c>
      <c r="B18" s="8">
        <f t="shared" si="0"/>
        <v>140</v>
      </c>
      <c r="C18" s="9">
        <v>127</v>
      </c>
      <c r="D18" s="9">
        <v>13</v>
      </c>
      <c r="E18" s="6">
        <f t="shared" si="1"/>
        <v>9.285714285714286E-2</v>
      </c>
    </row>
    <row r="19" spans="1:6">
      <c r="A19" s="7" t="s">
        <v>79</v>
      </c>
      <c r="B19" s="8">
        <f t="shared" si="0"/>
        <v>72</v>
      </c>
      <c r="C19" s="9">
        <v>64</v>
      </c>
      <c r="D19" s="9">
        <v>8</v>
      </c>
      <c r="E19" s="6">
        <f t="shared" si="1"/>
        <v>0.1111111111111111</v>
      </c>
    </row>
    <row r="20" spans="1:6" ht="40.5" customHeight="1">
      <c r="A20" s="135" t="s">
        <v>80</v>
      </c>
      <c r="B20" s="124"/>
      <c r="C20" s="124"/>
      <c r="D20" s="124"/>
      <c r="E20" s="124"/>
    </row>
    <row r="21" spans="1:6">
      <c r="A21" s="7" t="s">
        <v>108</v>
      </c>
      <c r="B21" s="8">
        <f t="shared" si="0"/>
        <v>1079</v>
      </c>
      <c r="C21" s="8">
        <v>793</v>
      </c>
      <c r="D21" s="8">
        <v>286</v>
      </c>
      <c r="E21" s="6">
        <f>D21/B21</f>
        <v>0.26506024096385544</v>
      </c>
      <c r="F21" s="11"/>
    </row>
    <row r="22" spans="1:6">
      <c r="A22" s="7" t="s">
        <v>109</v>
      </c>
      <c r="B22" s="8">
        <f t="shared" si="0"/>
        <v>75</v>
      </c>
      <c r="C22" s="8">
        <v>73</v>
      </c>
      <c r="D22" s="8">
        <v>2</v>
      </c>
      <c r="E22" s="6">
        <f t="shared" ref="E22:E42" si="2">D22/B22</f>
        <v>2.6666666666666668E-2</v>
      </c>
      <c r="F22" s="12"/>
    </row>
    <row r="23" spans="1:6">
      <c r="A23" s="7" t="s">
        <v>110</v>
      </c>
      <c r="B23" s="8">
        <f t="shared" si="0"/>
        <v>18</v>
      </c>
      <c r="C23" s="8">
        <v>18</v>
      </c>
      <c r="D23" s="8">
        <v>0</v>
      </c>
      <c r="E23" s="6">
        <f t="shared" si="2"/>
        <v>0</v>
      </c>
      <c r="F23" s="12"/>
    </row>
    <row r="24" spans="1:6">
      <c r="A24" s="7" t="s">
        <v>111</v>
      </c>
      <c r="B24" s="8">
        <f t="shared" si="0"/>
        <v>1303</v>
      </c>
      <c r="C24" s="8">
        <v>1065</v>
      </c>
      <c r="D24" s="8">
        <v>238</v>
      </c>
      <c r="E24" s="6">
        <f t="shared" si="2"/>
        <v>0.18265541059094398</v>
      </c>
      <c r="F24" s="12"/>
    </row>
    <row r="25" spans="1:6">
      <c r="A25" s="7" t="s">
        <v>85</v>
      </c>
      <c r="B25" s="8">
        <f t="shared" si="0"/>
        <v>142</v>
      </c>
      <c r="C25" s="8">
        <v>116</v>
      </c>
      <c r="D25" s="8">
        <v>26</v>
      </c>
      <c r="E25" s="6">
        <f t="shared" si="2"/>
        <v>0.18309859154929578</v>
      </c>
      <c r="F25" s="12"/>
    </row>
    <row r="26" spans="1:6">
      <c r="A26" s="7" t="s">
        <v>86</v>
      </c>
      <c r="B26" s="8">
        <f t="shared" si="0"/>
        <v>84</v>
      </c>
      <c r="C26" s="8">
        <v>64</v>
      </c>
      <c r="D26" s="8">
        <v>20</v>
      </c>
      <c r="E26" s="6">
        <f t="shared" si="2"/>
        <v>0.23809523809523808</v>
      </c>
      <c r="F26" s="12"/>
    </row>
    <row r="27" spans="1:6">
      <c r="A27" s="7" t="s">
        <v>87</v>
      </c>
      <c r="B27" s="8">
        <f t="shared" si="0"/>
        <v>6</v>
      </c>
      <c r="C27" s="8">
        <v>2</v>
      </c>
      <c r="D27" s="8">
        <v>4</v>
      </c>
      <c r="E27" s="6">
        <f t="shared" si="2"/>
        <v>0.66666666666666663</v>
      </c>
      <c r="F27" s="12"/>
    </row>
    <row r="28" spans="1:6">
      <c r="A28" s="7" t="s">
        <v>88</v>
      </c>
      <c r="B28" s="8">
        <f t="shared" si="0"/>
        <v>199</v>
      </c>
      <c r="C28" s="8">
        <v>136</v>
      </c>
      <c r="D28" s="8">
        <v>63</v>
      </c>
      <c r="E28" s="6">
        <f t="shared" si="2"/>
        <v>0.3165829145728643</v>
      </c>
      <c r="F28" s="12"/>
    </row>
    <row r="29" spans="1:6">
      <c r="A29" s="7" t="s">
        <v>89</v>
      </c>
      <c r="B29" s="8">
        <f t="shared" si="0"/>
        <v>325</v>
      </c>
      <c r="C29" s="8">
        <v>208</v>
      </c>
      <c r="D29" s="8">
        <v>117</v>
      </c>
      <c r="E29" s="6">
        <f t="shared" si="2"/>
        <v>0.36</v>
      </c>
      <c r="F29" s="12"/>
    </row>
    <row r="30" spans="1:6">
      <c r="A30" s="7" t="s">
        <v>90</v>
      </c>
      <c r="B30" s="8">
        <f t="shared" si="0"/>
        <v>499</v>
      </c>
      <c r="C30" s="8">
        <v>417</v>
      </c>
      <c r="D30" s="8">
        <v>82</v>
      </c>
      <c r="E30" s="6">
        <f t="shared" si="2"/>
        <v>0.16432865731462926</v>
      </c>
      <c r="F30" s="12"/>
    </row>
    <row r="31" spans="1:6">
      <c r="A31" s="7" t="s">
        <v>91</v>
      </c>
      <c r="B31" s="8">
        <f t="shared" si="0"/>
        <v>2248</v>
      </c>
      <c r="C31" s="8">
        <v>1847</v>
      </c>
      <c r="D31" s="8">
        <v>401</v>
      </c>
      <c r="E31" s="6">
        <f t="shared" si="2"/>
        <v>0.17838078291814946</v>
      </c>
      <c r="F31" s="12"/>
    </row>
    <row r="32" spans="1:6">
      <c r="A32" s="7" t="s">
        <v>92</v>
      </c>
      <c r="B32" s="8">
        <f t="shared" si="0"/>
        <v>1485</v>
      </c>
      <c r="C32" s="8">
        <v>1170</v>
      </c>
      <c r="D32" s="8">
        <v>315</v>
      </c>
      <c r="E32" s="6">
        <f t="shared" si="2"/>
        <v>0.21212121212121213</v>
      </c>
      <c r="F32" s="12"/>
    </row>
    <row r="33" spans="1:6">
      <c r="A33" s="7" t="s">
        <v>93</v>
      </c>
      <c r="B33" s="8">
        <f t="shared" si="0"/>
        <v>41</v>
      </c>
      <c r="C33" s="8">
        <v>37</v>
      </c>
      <c r="D33" s="8">
        <v>4</v>
      </c>
      <c r="E33" s="6">
        <f t="shared" si="2"/>
        <v>9.7560975609756101E-2</v>
      </c>
      <c r="F33" s="12"/>
    </row>
    <row r="34" spans="1:6">
      <c r="A34" s="7" t="s">
        <v>94</v>
      </c>
      <c r="B34" s="8">
        <f t="shared" si="0"/>
        <v>316</v>
      </c>
      <c r="C34" s="8">
        <v>266</v>
      </c>
      <c r="D34" s="8">
        <v>50</v>
      </c>
      <c r="E34" s="6">
        <f t="shared" si="2"/>
        <v>0.15822784810126583</v>
      </c>
      <c r="F34" s="12"/>
    </row>
    <row r="35" spans="1:6">
      <c r="A35" s="7" t="s">
        <v>95</v>
      </c>
      <c r="B35" s="8">
        <f t="shared" si="0"/>
        <v>651</v>
      </c>
      <c r="C35" s="8">
        <v>503</v>
      </c>
      <c r="D35" s="8">
        <v>148</v>
      </c>
      <c r="E35" s="6">
        <f t="shared" si="2"/>
        <v>0.22734254992319508</v>
      </c>
      <c r="F35" s="12"/>
    </row>
    <row r="36" spans="1:6">
      <c r="A36" s="7" t="s">
        <v>96</v>
      </c>
      <c r="B36" s="8">
        <f t="shared" si="0"/>
        <v>382</v>
      </c>
      <c r="C36" s="8">
        <v>375</v>
      </c>
      <c r="D36" s="8">
        <v>7</v>
      </c>
      <c r="E36" s="6">
        <f t="shared" si="2"/>
        <v>1.832460732984293E-2</v>
      </c>
      <c r="F36" s="12"/>
    </row>
    <row r="37" spans="1:6">
      <c r="A37" s="7" t="s">
        <v>97</v>
      </c>
      <c r="B37" s="8">
        <f t="shared" si="0"/>
        <v>587</v>
      </c>
      <c r="C37" s="8">
        <v>518</v>
      </c>
      <c r="D37" s="8">
        <v>69</v>
      </c>
      <c r="E37" s="6">
        <f t="shared" si="2"/>
        <v>0.11754684838160136</v>
      </c>
      <c r="F37" s="12"/>
    </row>
    <row r="38" spans="1:6">
      <c r="A38" s="7" t="s">
        <v>98</v>
      </c>
      <c r="B38" s="8">
        <f t="shared" si="0"/>
        <v>23</v>
      </c>
      <c r="C38" s="8">
        <v>23</v>
      </c>
      <c r="D38" s="8">
        <v>0</v>
      </c>
      <c r="E38" s="6">
        <f t="shared" si="2"/>
        <v>0</v>
      </c>
      <c r="F38" s="12"/>
    </row>
    <row r="39" spans="1:6">
      <c r="A39" s="7" t="s">
        <v>99</v>
      </c>
      <c r="B39" s="8">
        <f t="shared" si="0"/>
        <v>170</v>
      </c>
      <c r="C39" s="8">
        <v>129</v>
      </c>
      <c r="D39" s="8">
        <v>41</v>
      </c>
      <c r="E39" s="6">
        <f t="shared" si="2"/>
        <v>0.2411764705882353</v>
      </c>
      <c r="F39" s="12"/>
    </row>
    <row r="40" spans="1:6">
      <c r="A40" s="7" t="s">
        <v>100</v>
      </c>
      <c r="B40" s="8">
        <f t="shared" si="0"/>
        <v>695</v>
      </c>
      <c r="C40" s="8">
        <v>477</v>
      </c>
      <c r="D40" s="8">
        <v>218</v>
      </c>
      <c r="E40" s="6">
        <f t="shared" si="2"/>
        <v>0.31366906474820144</v>
      </c>
      <c r="F40" s="12"/>
    </row>
    <row r="41" spans="1:6">
      <c r="A41" s="7" t="s">
        <v>101</v>
      </c>
      <c r="B41" s="8">
        <f t="shared" si="0"/>
        <v>4</v>
      </c>
      <c r="C41" s="8">
        <v>4</v>
      </c>
      <c r="D41" s="8">
        <v>0</v>
      </c>
      <c r="E41" s="6">
        <f t="shared" si="2"/>
        <v>0</v>
      </c>
      <c r="F41" s="12"/>
    </row>
    <row r="42" spans="1:6">
      <c r="A42" s="7" t="s">
        <v>102</v>
      </c>
      <c r="B42" s="8">
        <f t="shared" si="0"/>
        <v>80</v>
      </c>
      <c r="C42" s="8">
        <v>54</v>
      </c>
      <c r="D42" s="8">
        <v>26</v>
      </c>
      <c r="E42" s="6">
        <f t="shared" si="2"/>
        <v>0.32500000000000001</v>
      </c>
    </row>
  </sheetData>
  <mergeCells count="8">
    <mergeCell ref="A20:E20"/>
    <mergeCell ref="A3:A5"/>
    <mergeCell ref="B4:B5"/>
    <mergeCell ref="A1:E1"/>
    <mergeCell ref="A2:E2"/>
    <mergeCell ref="B3:E3"/>
    <mergeCell ref="D4:E4"/>
    <mergeCell ref="A7:E7"/>
  </mergeCells>
  <phoneticPr fontId="30" type="noConversion"/>
  <pageMargins left="0.7" right="0.7" top="0.75" bottom="0.75" header="0.3" footer="0.3"/>
  <pageSetup paperSize="9" scale="8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2"/>
  <sheetViews>
    <sheetView topLeftCell="A10" workbookViewId="0">
      <selection activeCell="C44" sqref="C44"/>
    </sheetView>
  </sheetViews>
  <sheetFormatPr defaultColWidth="8.875" defaultRowHeight="16.5"/>
  <cols>
    <col min="1" max="1" width="47.5" customWidth="1"/>
    <col min="2" max="2" width="9.875" customWidth="1"/>
    <col min="3" max="3" width="11.625" bestFit="1" customWidth="1"/>
    <col min="4" max="4" width="9.875" bestFit="1" customWidth="1"/>
    <col min="5" max="5" width="16.125" customWidth="1"/>
  </cols>
  <sheetData>
    <row r="1" spans="1:5" ht="47.25" customHeight="1">
      <c r="A1" s="137" t="s">
        <v>106</v>
      </c>
      <c r="B1" s="126"/>
      <c r="C1" s="126"/>
      <c r="D1" s="126"/>
      <c r="E1" s="126"/>
    </row>
    <row r="2" spans="1:5" ht="40.5" customHeight="1">
      <c r="A2" s="127" t="s">
        <v>60</v>
      </c>
      <c r="B2" s="128"/>
      <c r="C2" s="128"/>
      <c r="D2" s="128"/>
      <c r="E2" s="128"/>
    </row>
    <row r="3" spans="1:5">
      <c r="A3" s="136" t="s">
        <v>61</v>
      </c>
      <c r="B3" s="131" t="s">
        <v>113</v>
      </c>
      <c r="C3" s="131"/>
      <c r="D3" s="131"/>
      <c r="E3" s="131"/>
    </row>
    <row r="4" spans="1:5" ht="32.25">
      <c r="A4" s="133"/>
      <c r="B4" s="133" t="s">
        <v>63</v>
      </c>
      <c r="C4" s="1" t="s">
        <v>64</v>
      </c>
      <c r="D4" s="133" t="s">
        <v>65</v>
      </c>
      <c r="E4" s="133"/>
    </row>
    <row r="5" spans="1:5" ht="32.25">
      <c r="A5" s="133"/>
      <c r="B5" s="133"/>
      <c r="C5" s="1" t="s">
        <v>20</v>
      </c>
      <c r="D5" s="1" t="s">
        <v>20</v>
      </c>
      <c r="E5" s="2" t="s">
        <v>21</v>
      </c>
    </row>
    <row r="6" spans="1:5" ht="32.25">
      <c r="A6" s="3" t="s">
        <v>66</v>
      </c>
      <c r="B6" s="4">
        <f>C6+D6</f>
        <v>7922</v>
      </c>
      <c r="C6" s="5">
        <f>SUM(C8:C19)</f>
        <v>6064</v>
      </c>
      <c r="D6" s="5">
        <f>SUM(D8:D19)</f>
        <v>1858</v>
      </c>
      <c r="E6" s="6">
        <f>D6/B6</f>
        <v>0.2345367331481949</v>
      </c>
    </row>
    <row r="7" spans="1:5">
      <c r="A7" s="138" t="s">
        <v>67</v>
      </c>
      <c r="B7" s="121"/>
      <c r="C7" s="121"/>
      <c r="D7" s="121"/>
      <c r="E7" s="121"/>
    </row>
    <row r="8" spans="1:5">
      <c r="A8" s="7" t="s">
        <v>68</v>
      </c>
      <c r="B8" s="8">
        <f t="shared" ref="B8:B19" si="0">C8+D8</f>
        <v>535</v>
      </c>
      <c r="C8" s="9">
        <v>436</v>
      </c>
      <c r="D8" s="9">
        <v>99</v>
      </c>
      <c r="E8" s="6">
        <f>D8/B8</f>
        <v>0.18504672897196262</v>
      </c>
    </row>
    <row r="9" spans="1:5">
      <c r="A9" s="7" t="s">
        <v>69</v>
      </c>
      <c r="B9" s="8">
        <f t="shared" si="0"/>
        <v>1378</v>
      </c>
      <c r="C9" s="9">
        <v>1047</v>
      </c>
      <c r="D9" s="9">
        <v>331</v>
      </c>
      <c r="E9" s="6">
        <f t="shared" ref="E9:E19" si="1">D9/B9</f>
        <v>0.24020319303338172</v>
      </c>
    </row>
    <row r="10" spans="1:5">
      <c r="A10" s="7" t="s">
        <v>70</v>
      </c>
      <c r="B10" s="8">
        <f t="shared" si="0"/>
        <v>759</v>
      </c>
      <c r="C10" s="9">
        <v>551</v>
      </c>
      <c r="D10" s="9">
        <v>208</v>
      </c>
      <c r="E10" s="6">
        <f t="shared" si="1"/>
        <v>0.27404479578392621</v>
      </c>
    </row>
    <row r="11" spans="1:5">
      <c r="A11" s="7" t="s">
        <v>71</v>
      </c>
      <c r="B11" s="8">
        <f t="shared" si="0"/>
        <v>169</v>
      </c>
      <c r="C11" s="9">
        <v>125</v>
      </c>
      <c r="D11" s="9">
        <v>44</v>
      </c>
      <c r="E11" s="6">
        <f t="shared" si="1"/>
        <v>0.26035502958579881</v>
      </c>
    </row>
    <row r="12" spans="1:5">
      <c r="A12" s="7" t="s">
        <v>72</v>
      </c>
      <c r="B12" s="8">
        <f t="shared" si="0"/>
        <v>187</v>
      </c>
      <c r="C12" s="9">
        <v>132</v>
      </c>
      <c r="D12" s="9">
        <v>55</v>
      </c>
      <c r="E12" s="6">
        <f t="shared" si="1"/>
        <v>0.29411764705882354</v>
      </c>
    </row>
    <row r="13" spans="1:5">
      <c r="A13" s="7" t="s">
        <v>73</v>
      </c>
      <c r="B13" s="8">
        <f t="shared" si="0"/>
        <v>329</v>
      </c>
      <c r="C13" s="9">
        <v>203</v>
      </c>
      <c r="D13" s="9">
        <v>126</v>
      </c>
      <c r="E13" s="6">
        <f t="shared" si="1"/>
        <v>0.38297872340425532</v>
      </c>
    </row>
    <row r="14" spans="1:5">
      <c r="A14" s="7" t="s">
        <v>74</v>
      </c>
      <c r="B14" s="8">
        <f t="shared" si="0"/>
        <v>388</v>
      </c>
      <c r="C14" s="9">
        <v>224</v>
      </c>
      <c r="D14" s="9">
        <v>164</v>
      </c>
      <c r="E14" s="6">
        <f t="shared" si="1"/>
        <v>0.42268041237113402</v>
      </c>
    </row>
    <row r="15" spans="1:5">
      <c r="A15" s="7" t="s">
        <v>75</v>
      </c>
      <c r="B15" s="8">
        <f t="shared" si="0"/>
        <v>545</v>
      </c>
      <c r="C15" s="9">
        <v>406</v>
      </c>
      <c r="D15" s="9">
        <v>139</v>
      </c>
      <c r="E15" s="6">
        <f t="shared" si="1"/>
        <v>0.25504587155963304</v>
      </c>
    </row>
    <row r="16" spans="1:5">
      <c r="A16" s="7" t="s">
        <v>76</v>
      </c>
      <c r="B16" s="8">
        <f t="shared" si="0"/>
        <v>732</v>
      </c>
      <c r="C16" s="9">
        <v>598</v>
      </c>
      <c r="D16" s="9">
        <v>134</v>
      </c>
      <c r="E16" s="6">
        <f t="shared" si="1"/>
        <v>0.1830601092896175</v>
      </c>
    </row>
    <row r="17" spans="1:5">
      <c r="A17" s="7" t="s">
        <v>77</v>
      </c>
      <c r="B17" s="8">
        <f t="shared" si="0"/>
        <v>1486</v>
      </c>
      <c r="C17" s="9">
        <v>1243</v>
      </c>
      <c r="D17" s="9">
        <v>243</v>
      </c>
      <c r="E17" s="6">
        <f t="shared" si="1"/>
        <v>0.16352624495289367</v>
      </c>
    </row>
    <row r="18" spans="1:5">
      <c r="A18" s="7" t="s">
        <v>78</v>
      </c>
      <c r="B18" s="8">
        <f t="shared" si="0"/>
        <v>1081</v>
      </c>
      <c r="C18" s="9">
        <v>812</v>
      </c>
      <c r="D18" s="9">
        <v>269</v>
      </c>
      <c r="E18" s="6">
        <f t="shared" si="1"/>
        <v>0.24884366327474561</v>
      </c>
    </row>
    <row r="19" spans="1:5">
      <c r="A19" s="7" t="s">
        <v>79</v>
      </c>
      <c r="B19" s="8">
        <f t="shared" si="0"/>
        <v>333</v>
      </c>
      <c r="C19" s="9">
        <v>287</v>
      </c>
      <c r="D19" s="9">
        <v>46</v>
      </c>
      <c r="E19" s="6">
        <f t="shared" si="1"/>
        <v>0.13813813813813813</v>
      </c>
    </row>
    <row r="20" spans="1:5">
      <c r="A20" s="135" t="s">
        <v>80</v>
      </c>
      <c r="B20" s="124"/>
      <c r="C20" s="124"/>
      <c r="D20" s="124"/>
      <c r="E20" s="124"/>
    </row>
    <row r="21" spans="1:5">
      <c r="A21" s="7" t="s">
        <v>108</v>
      </c>
      <c r="B21" s="8">
        <f t="shared" ref="B21:B42" si="2">C21+D21</f>
        <v>818</v>
      </c>
      <c r="C21" s="8">
        <v>582</v>
      </c>
      <c r="D21" s="8">
        <v>236</v>
      </c>
      <c r="E21" s="6">
        <f>D21/B21</f>
        <v>0.28850855745721271</v>
      </c>
    </row>
    <row r="22" spans="1:5">
      <c r="A22" s="7" t="s">
        <v>109</v>
      </c>
      <c r="B22" s="8">
        <f t="shared" si="2"/>
        <v>38</v>
      </c>
      <c r="C22" s="8">
        <v>35</v>
      </c>
      <c r="D22" s="8">
        <v>3</v>
      </c>
      <c r="E22" s="6">
        <f t="shared" ref="E22:E42" si="3">D22/B22</f>
        <v>7.8947368421052627E-2</v>
      </c>
    </row>
    <row r="23" spans="1:5">
      <c r="A23" s="7" t="s">
        <v>110</v>
      </c>
      <c r="B23" s="8">
        <f t="shared" si="2"/>
        <v>12</v>
      </c>
      <c r="C23" s="8">
        <v>2</v>
      </c>
      <c r="D23" s="8">
        <v>10</v>
      </c>
      <c r="E23" s="6">
        <f t="shared" si="3"/>
        <v>0.83333333333333337</v>
      </c>
    </row>
    <row r="24" spans="1:5">
      <c r="A24" s="7" t="s">
        <v>111</v>
      </c>
      <c r="B24" s="8">
        <f t="shared" si="2"/>
        <v>967</v>
      </c>
      <c r="C24" s="8">
        <v>736</v>
      </c>
      <c r="D24" s="8">
        <v>231</v>
      </c>
      <c r="E24" s="6">
        <f t="shared" si="3"/>
        <v>0.23888314374353672</v>
      </c>
    </row>
    <row r="25" spans="1:5">
      <c r="A25" s="7" t="s">
        <v>85</v>
      </c>
      <c r="B25" s="8">
        <f t="shared" si="2"/>
        <v>120</v>
      </c>
      <c r="C25" s="8">
        <v>97</v>
      </c>
      <c r="D25" s="8">
        <v>23</v>
      </c>
      <c r="E25" s="6">
        <f t="shared" si="3"/>
        <v>0.19166666666666668</v>
      </c>
    </row>
    <row r="26" spans="1:5">
      <c r="A26" s="7" t="s">
        <v>86</v>
      </c>
      <c r="B26" s="8">
        <f t="shared" si="2"/>
        <v>45</v>
      </c>
      <c r="C26" s="8">
        <v>40</v>
      </c>
      <c r="D26" s="8">
        <v>5</v>
      </c>
      <c r="E26" s="6">
        <f t="shared" si="3"/>
        <v>0.1111111111111111</v>
      </c>
    </row>
    <row r="27" spans="1:5">
      <c r="A27" s="7" t="s">
        <v>87</v>
      </c>
      <c r="B27" s="8">
        <f t="shared" si="2"/>
        <v>9</v>
      </c>
      <c r="C27" s="8">
        <v>8</v>
      </c>
      <c r="D27" s="8">
        <v>1</v>
      </c>
      <c r="E27" s="6">
        <f t="shared" si="3"/>
        <v>0.1111111111111111</v>
      </c>
    </row>
    <row r="28" spans="1:5">
      <c r="A28" s="7" t="s">
        <v>88</v>
      </c>
      <c r="B28" s="8">
        <f t="shared" si="2"/>
        <v>171</v>
      </c>
      <c r="C28" s="8">
        <v>130</v>
      </c>
      <c r="D28" s="8">
        <v>41</v>
      </c>
      <c r="E28" s="6">
        <f t="shared" si="3"/>
        <v>0.23976608187134502</v>
      </c>
    </row>
    <row r="29" spans="1:5">
      <c r="A29" s="7" t="s">
        <v>89</v>
      </c>
      <c r="B29" s="8">
        <f t="shared" si="2"/>
        <v>258</v>
      </c>
      <c r="C29" s="8">
        <v>144</v>
      </c>
      <c r="D29" s="8">
        <v>114</v>
      </c>
      <c r="E29" s="6">
        <f t="shared" si="3"/>
        <v>0.44186046511627908</v>
      </c>
    </row>
    <row r="30" spans="1:5">
      <c r="A30" s="7" t="s">
        <v>90</v>
      </c>
      <c r="B30" s="8">
        <f t="shared" si="2"/>
        <v>355</v>
      </c>
      <c r="C30" s="8">
        <v>303</v>
      </c>
      <c r="D30" s="8">
        <v>52</v>
      </c>
      <c r="E30" s="6">
        <f t="shared" si="3"/>
        <v>0.14647887323943662</v>
      </c>
    </row>
    <row r="31" spans="1:5">
      <c r="A31" s="7" t="s">
        <v>91</v>
      </c>
      <c r="B31" s="8">
        <f t="shared" si="2"/>
        <v>1736</v>
      </c>
      <c r="C31" s="8">
        <v>1326</v>
      </c>
      <c r="D31" s="8">
        <v>410</v>
      </c>
      <c r="E31" s="6">
        <f t="shared" si="3"/>
        <v>0.23617511520737328</v>
      </c>
    </row>
    <row r="32" spans="1:5">
      <c r="A32" s="7" t="s">
        <v>92</v>
      </c>
      <c r="B32" s="8">
        <f t="shared" si="2"/>
        <v>1029</v>
      </c>
      <c r="C32" s="8">
        <v>832</v>
      </c>
      <c r="D32" s="8">
        <v>197</v>
      </c>
      <c r="E32" s="6">
        <f t="shared" si="3"/>
        <v>0.19144800777453838</v>
      </c>
    </row>
    <row r="33" spans="1:5">
      <c r="A33" s="7" t="s">
        <v>93</v>
      </c>
      <c r="B33" s="8">
        <f t="shared" si="2"/>
        <v>25</v>
      </c>
      <c r="C33" s="8">
        <v>23</v>
      </c>
      <c r="D33" s="8">
        <v>2</v>
      </c>
      <c r="E33" s="6">
        <f t="shared" si="3"/>
        <v>0.08</v>
      </c>
    </row>
    <row r="34" spans="1:5">
      <c r="A34" s="7" t="s">
        <v>94</v>
      </c>
      <c r="B34" s="8">
        <f t="shared" si="2"/>
        <v>244</v>
      </c>
      <c r="C34" s="8">
        <v>203</v>
      </c>
      <c r="D34" s="8">
        <v>41</v>
      </c>
      <c r="E34" s="6">
        <f t="shared" si="3"/>
        <v>0.16803278688524589</v>
      </c>
    </row>
    <row r="35" spans="1:5">
      <c r="A35" s="7" t="s">
        <v>95</v>
      </c>
      <c r="B35" s="8">
        <f t="shared" si="2"/>
        <v>417</v>
      </c>
      <c r="C35" s="8">
        <v>305</v>
      </c>
      <c r="D35" s="8">
        <v>112</v>
      </c>
      <c r="E35" s="6">
        <f t="shared" si="3"/>
        <v>0.26858513189448441</v>
      </c>
    </row>
    <row r="36" spans="1:5">
      <c r="A36" s="7" t="s">
        <v>96</v>
      </c>
      <c r="B36" s="8">
        <f t="shared" si="2"/>
        <v>264</v>
      </c>
      <c r="C36" s="8">
        <v>257</v>
      </c>
      <c r="D36" s="8">
        <v>7</v>
      </c>
      <c r="E36" s="6">
        <f t="shared" si="3"/>
        <v>2.6515151515151516E-2</v>
      </c>
    </row>
    <row r="37" spans="1:5">
      <c r="A37" s="7" t="s">
        <v>97</v>
      </c>
      <c r="B37" s="8">
        <f t="shared" si="2"/>
        <v>445</v>
      </c>
      <c r="C37" s="8">
        <v>373</v>
      </c>
      <c r="D37" s="8">
        <v>72</v>
      </c>
      <c r="E37" s="6">
        <f t="shared" si="3"/>
        <v>0.16179775280898875</v>
      </c>
    </row>
    <row r="38" spans="1:5">
      <c r="A38" s="7" t="s">
        <v>98</v>
      </c>
      <c r="B38" s="8">
        <f t="shared" si="2"/>
        <v>7</v>
      </c>
      <c r="C38" s="8">
        <v>5</v>
      </c>
      <c r="D38" s="8">
        <v>2</v>
      </c>
      <c r="E38" s="6">
        <f t="shared" si="3"/>
        <v>0.2857142857142857</v>
      </c>
    </row>
    <row r="39" spans="1:5">
      <c r="A39" s="7" t="s">
        <v>99</v>
      </c>
      <c r="B39" s="8">
        <f t="shared" si="2"/>
        <v>145</v>
      </c>
      <c r="C39" s="8">
        <v>109</v>
      </c>
      <c r="D39" s="8">
        <v>36</v>
      </c>
      <c r="E39" s="6">
        <f t="shared" si="3"/>
        <v>0.24827586206896551</v>
      </c>
    </row>
    <row r="40" spans="1:5">
      <c r="A40" s="7" t="s">
        <v>100</v>
      </c>
      <c r="B40" s="8">
        <f t="shared" si="2"/>
        <v>560</v>
      </c>
      <c r="C40" s="8">
        <v>389</v>
      </c>
      <c r="D40" s="8">
        <v>171</v>
      </c>
      <c r="E40" s="6">
        <f t="shared" si="3"/>
        <v>0.30535714285714288</v>
      </c>
    </row>
    <row r="41" spans="1:5">
      <c r="A41" s="7" t="s">
        <v>101</v>
      </c>
      <c r="B41" s="8">
        <f t="shared" si="2"/>
        <v>4</v>
      </c>
      <c r="C41" s="8">
        <v>4</v>
      </c>
      <c r="D41" s="8">
        <v>0</v>
      </c>
      <c r="E41" s="6">
        <f t="shared" si="3"/>
        <v>0</v>
      </c>
    </row>
    <row r="42" spans="1:5">
      <c r="A42" s="7" t="s">
        <v>102</v>
      </c>
      <c r="B42" s="8">
        <f t="shared" si="2"/>
        <v>253</v>
      </c>
      <c r="C42" s="8">
        <v>161</v>
      </c>
      <c r="D42" s="8">
        <v>92</v>
      </c>
      <c r="E42" s="6">
        <f t="shared" si="3"/>
        <v>0.36363636363636365</v>
      </c>
    </row>
  </sheetData>
  <mergeCells count="8">
    <mergeCell ref="A20:E20"/>
    <mergeCell ref="A3:A5"/>
    <mergeCell ref="B4:B5"/>
    <mergeCell ref="A1:E1"/>
    <mergeCell ref="A2:E2"/>
    <mergeCell ref="B3:E3"/>
    <mergeCell ref="D4:E4"/>
    <mergeCell ref="A7:E7"/>
  </mergeCells>
  <phoneticPr fontId="30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showGridLines="0" showRowColHeaders="0" showZeros="0" showOutlineSymbols="0" defaultGridColor="0" colorId="0" zoomScale="70" zoomScaleNormal="70" workbookViewId="0">
      <selection activeCell="J33" sqref="J33"/>
    </sheetView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showGridLines="0" showRowColHeaders="0" showZeros="0" showOutlineSymbols="0" defaultGridColor="0" colorId="0" zoomScale="70" zoomScaleNormal="70" workbookViewId="0">
      <selection activeCell="O31" sqref="O31"/>
    </sheetView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showGridLines="0" showRowColHeaders="0" showOutlineSymbols="0" defaultGridColor="0" topLeftCell="A13" colorId="0" zoomScale="115" zoomScaleNormal="115" workbookViewId="0">
      <selection activeCell="O19" sqref="O19"/>
    </sheetView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showGridLines="0" showRowColHeaders="0" showOutlineSymbols="0" defaultGridColor="0" colorId="0" zoomScale="115" zoomScaleNormal="115" workbookViewId="0">
      <selection activeCell="L31" sqref="L31"/>
    </sheetView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showGridLines="0" showRowColHeaders="0" showZeros="0" showOutlineSymbols="0" defaultGridColor="0" colorId="0" zoomScale="70" zoomScaleNormal="70" workbookViewId="0">
      <selection activeCell="L47" sqref="L47"/>
    </sheetView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"/>
  <sheetViews>
    <sheetView showGridLines="0" showRowColHeaders="0" showOutlineSymbols="0" defaultGridColor="0" colorId="0" zoomScale="115" zoomScaleNormal="115" workbookViewId="0">
      <selection activeCell="M14" sqref="M14"/>
    </sheetView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showGridLines="0" showRowColHeaders="0" showZero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showGridLines="0" showRowColHeader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3"/>
  <sheetViews>
    <sheetView topLeftCell="A4" workbookViewId="0">
      <selection activeCell="E13" sqref="E13"/>
    </sheetView>
  </sheetViews>
  <sheetFormatPr defaultColWidth="8.875" defaultRowHeight="16.5"/>
  <cols>
    <col min="1" max="1" width="45.375" customWidth="1"/>
    <col min="2" max="2" width="13.25" customWidth="1"/>
    <col min="3" max="3" width="14.25" customWidth="1"/>
    <col min="4" max="4" width="10.25" customWidth="1"/>
    <col min="5" max="5" width="12.625" customWidth="1"/>
  </cols>
  <sheetData>
    <row r="1" spans="1:5" s="10" customFormat="1" ht="47.25" customHeight="1">
      <c r="A1" s="109" t="s">
        <v>59</v>
      </c>
      <c r="B1" s="126"/>
      <c r="C1" s="126"/>
      <c r="D1" s="126"/>
      <c r="E1" s="126"/>
    </row>
    <row r="2" spans="1:5" ht="34.5" customHeight="1" thickBot="1">
      <c r="A2" s="127" t="s">
        <v>60</v>
      </c>
      <c r="B2" s="128"/>
      <c r="C2" s="128"/>
      <c r="D2" s="128"/>
      <c r="E2" s="128"/>
    </row>
    <row r="3" spans="1:5" ht="19.5" customHeight="1">
      <c r="A3" s="129" t="s">
        <v>61</v>
      </c>
      <c r="B3" s="131" t="s">
        <v>118</v>
      </c>
      <c r="C3" s="131"/>
      <c r="D3" s="131"/>
      <c r="E3" s="132"/>
    </row>
    <row r="4" spans="1:5" ht="31.5" customHeight="1">
      <c r="A4" s="130"/>
      <c r="B4" s="133" t="s">
        <v>63</v>
      </c>
      <c r="C4" s="1" t="s">
        <v>64</v>
      </c>
      <c r="D4" s="133" t="s">
        <v>65</v>
      </c>
      <c r="E4" s="134"/>
    </row>
    <row r="5" spans="1:5" ht="32.25">
      <c r="A5" s="130"/>
      <c r="B5" s="133"/>
      <c r="C5" s="1" t="s">
        <v>20</v>
      </c>
      <c r="D5" s="1" t="s">
        <v>20</v>
      </c>
      <c r="E5" s="20" t="s">
        <v>21</v>
      </c>
    </row>
    <row r="6" spans="1:5" ht="36.75" customHeight="1">
      <c r="A6" s="21" t="s">
        <v>66</v>
      </c>
      <c r="B6" s="13">
        <f>C6+D6</f>
        <v>14541</v>
      </c>
      <c r="C6" s="5">
        <f>SUM(C8:C19)</f>
        <v>12914</v>
      </c>
      <c r="D6" s="5">
        <f>SUM(D8:D19)</f>
        <v>1627</v>
      </c>
      <c r="E6" s="22">
        <f>D6/B6</f>
        <v>0.11189051647066914</v>
      </c>
    </row>
    <row r="7" spans="1:5" ht="36.75" customHeight="1">
      <c r="A7" s="120" t="s">
        <v>67</v>
      </c>
      <c r="B7" s="121"/>
      <c r="C7" s="121"/>
      <c r="D7" s="121"/>
      <c r="E7" s="122"/>
    </row>
    <row r="8" spans="1:5">
      <c r="A8" s="23" t="s">
        <v>68</v>
      </c>
      <c r="B8" s="8">
        <f>SUM(C8:D8)</f>
        <v>2291</v>
      </c>
      <c r="C8" s="14">
        <v>2046</v>
      </c>
      <c r="D8" s="14">
        <v>245</v>
      </c>
      <c r="E8" s="22">
        <f t="shared" ref="E8:E19" si="0">D8/B8</f>
        <v>0.1069402007856831</v>
      </c>
    </row>
    <row r="9" spans="1:5">
      <c r="A9" s="23" t="s">
        <v>69</v>
      </c>
      <c r="B9" s="8">
        <f t="shared" ref="B9:B19" si="1">SUM(C9:D9)</f>
        <v>1757</v>
      </c>
      <c r="C9" s="14">
        <v>1567</v>
      </c>
      <c r="D9" s="14">
        <v>190</v>
      </c>
      <c r="E9" s="22">
        <f t="shared" si="0"/>
        <v>0.10813887307911212</v>
      </c>
    </row>
    <row r="10" spans="1:5">
      <c r="A10" s="98" t="s">
        <v>120</v>
      </c>
      <c r="B10" s="8">
        <f t="shared" si="1"/>
        <v>2190</v>
      </c>
      <c r="C10" s="14">
        <v>1967</v>
      </c>
      <c r="D10" s="14">
        <v>223</v>
      </c>
      <c r="E10" s="22">
        <f t="shared" si="0"/>
        <v>0.10182648401826484</v>
      </c>
    </row>
    <row r="11" spans="1:5">
      <c r="A11" s="23" t="s">
        <v>71</v>
      </c>
      <c r="B11" s="8">
        <f t="shared" si="1"/>
        <v>1170</v>
      </c>
      <c r="C11" s="14">
        <v>1031</v>
      </c>
      <c r="D11" s="14">
        <v>139</v>
      </c>
      <c r="E11" s="22">
        <f t="shared" si="0"/>
        <v>0.1188034188034188</v>
      </c>
    </row>
    <row r="12" spans="1:5">
      <c r="A12" s="23" t="s">
        <v>72</v>
      </c>
      <c r="B12" s="8">
        <f t="shared" si="1"/>
        <v>1208</v>
      </c>
      <c r="C12" s="14">
        <v>1072</v>
      </c>
      <c r="D12" s="14">
        <v>136</v>
      </c>
      <c r="E12" s="22">
        <f t="shared" si="0"/>
        <v>0.11258278145695365</v>
      </c>
    </row>
    <row r="13" spans="1:5">
      <c r="A13" s="23" t="s">
        <v>73</v>
      </c>
      <c r="B13" s="8">
        <f t="shared" si="1"/>
        <v>1178</v>
      </c>
      <c r="C13" s="14">
        <v>1014</v>
      </c>
      <c r="D13" s="14">
        <v>164</v>
      </c>
      <c r="E13" s="22">
        <f t="shared" si="0"/>
        <v>0.13921901528013583</v>
      </c>
    </row>
    <row r="14" spans="1:5">
      <c r="A14" s="23" t="s">
        <v>74</v>
      </c>
      <c r="B14" s="8">
        <f t="shared" si="1"/>
        <v>1177</v>
      </c>
      <c r="C14" s="14">
        <v>1064</v>
      </c>
      <c r="D14" s="14">
        <v>113</v>
      </c>
      <c r="E14" s="22">
        <f t="shared" si="0"/>
        <v>9.6006796941376385E-2</v>
      </c>
    </row>
    <row r="15" spans="1:5">
      <c r="A15" s="23" t="s">
        <v>75</v>
      </c>
      <c r="B15" s="8">
        <f t="shared" si="1"/>
        <v>943</v>
      </c>
      <c r="C15" s="14">
        <v>822</v>
      </c>
      <c r="D15" s="14">
        <v>121</v>
      </c>
      <c r="E15" s="22">
        <f t="shared" si="0"/>
        <v>0.12831389183457051</v>
      </c>
    </row>
    <row r="16" spans="1:5">
      <c r="A16" s="23" t="s">
        <v>76</v>
      </c>
      <c r="B16" s="8">
        <f t="shared" si="1"/>
        <v>876</v>
      </c>
      <c r="C16" s="14">
        <v>766</v>
      </c>
      <c r="D16" s="14">
        <v>110</v>
      </c>
      <c r="E16" s="22">
        <f t="shared" si="0"/>
        <v>0.12557077625570776</v>
      </c>
    </row>
    <row r="17" spans="1:6">
      <c r="A17" s="23" t="s">
        <v>77</v>
      </c>
      <c r="B17" s="8">
        <f t="shared" si="1"/>
        <v>635</v>
      </c>
      <c r="C17" s="14">
        <v>574</v>
      </c>
      <c r="D17" s="14">
        <v>61</v>
      </c>
      <c r="E17" s="22">
        <f t="shared" si="0"/>
        <v>9.6062992125984251E-2</v>
      </c>
    </row>
    <row r="18" spans="1:6">
      <c r="A18" s="23" t="s">
        <v>78</v>
      </c>
      <c r="B18" s="8">
        <f t="shared" si="1"/>
        <v>589</v>
      </c>
      <c r="C18" s="14">
        <v>524</v>
      </c>
      <c r="D18" s="14">
        <v>65</v>
      </c>
      <c r="E18" s="22">
        <f t="shared" si="0"/>
        <v>0.11035653650254669</v>
      </c>
    </row>
    <row r="19" spans="1:6">
      <c r="A19" s="23" t="s">
        <v>79</v>
      </c>
      <c r="B19" s="8">
        <f t="shared" si="1"/>
        <v>527</v>
      </c>
      <c r="C19" s="14">
        <v>467</v>
      </c>
      <c r="D19" s="14">
        <v>60</v>
      </c>
      <c r="E19" s="22">
        <f t="shared" si="0"/>
        <v>0.11385199240986717</v>
      </c>
    </row>
    <row r="20" spans="1:6" ht="40.5" customHeight="1">
      <c r="A20" s="123" t="s">
        <v>80</v>
      </c>
      <c r="B20" s="124"/>
      <c r="C20" s="124"/>
      <c r="D20" s="124"/>
      <c r="E20" s="125"/>
    </row>
    <row r="21" spans="1:6">
      <c r="A21" s="24" t="s">
        <v>81</v>
      </c>
      <c r="B21" s="8">
        <f t="shared" ref="B21:B42" si="2">C21+D21</f>
        <v>1473</v>
      </c>
      <c r="C21" s="14">
        <v>1286</v>
      </c>
      <c r="D21" s="14">
        <v>187</v>
      </c>
      <c r="E21" s="22">
        <f t="shared" ref="E21:E39" si="3">D21/B21</f>
        <v>0.12695179904955872</v>
      </c>
      <c r="F21" s="25"/>
    </row>
    <row r="22" spans="1:6">
      <c r="A22" s="24" t="s">
        <v>82</v>
      </c>
      <c r="B22" s="8">
        <f t="shared" si="2"/>
        <v>507</v>
      </c>
      <c r="C22" s="14">
        <v>471</v>
      </c>
      <c r="D22" s="14">
        <v>36</v>
      </c>
      <c r="E22" s="22">
        <f t="shared" si="3"/>
        <v>7.1005917159763315E-2</v>
      </c>
    </row>
    <row r="23" spans="1:6">
      <c r="A23" s="24" t="s">
        <v>83</v>
      </c>
      <c r="B23" s="8">
        <f t="shared" si="2"/>
        <v>11</v>
      </c>
      <c r="C23" s="14">
        <v>10</v>
      </c>
      <c r="D23" s="14">
        <v>1</v>
      </c>
      <c r="E23" s="22">
        <f t="shared" si="3"/>
        <v>9.0909090909090912E-2</v>
      </c>
    </row>
    <row r="24" spans="1:6">
      <c r="A24" s="24" t="s">
        <v>84</v>
      </c>
      <c r="B24" s="8">
        <f t="shared" si="2"/>
        <v>1330</v>
      </c>
      <c r="C24" s="14">
        <v>1211</v>
      </c>
      <c r="D24" s="14">
        <v>119</v>
      </c>
      <c r="E24" s="22">
        <f>D24/B24</f>
        <v>8.9473684210526316E-2</v>
      </c>
    </row>
    <row r="25" spans="1:6">
      <c r="A25" s="23" t="s">
        <v>85</v>
      </c>
      <c r="B25" s="8">
        <f t="shared" si="2"/>
        <v>222</v>
      </c>
      <c r="C25" s="14">
        <v>186</v>
      </c>
      <c r="D25" s="14">
        <v>36</v>
      </c>
      <c r="E25" s="22">
        <f t="shared" si="3"/>
        <v>0.16216216216216217</v>
      </c>
    </row>
    <row r="26" spans="1:6">
      <c r="A26" s="23" t="s">
        <v>86</v>
      </c>
      <c r="B26" s="8">
        <f t="shared" si="2"/>
        <v>64</v>
      </c>
      <c r="C26" s="14">
        <v>58</v>
      </c>
      <c r="D26" s="14">
        <v>6</v>
      </c>
      <c r="E26" s="22">
        <f t="shared" si="3"/>
        <v>9.375E-2</v>
      </c>
    </row>
    <row r="27" spans="1:6">
      <c r="A27" s="23" t="s">
        <v>87</v>
      </c>
      <c r="B27" s="8">
        <f t="shared" si="2"/>
        <v>5</v>
      </c>
      <c r="C27" s="14">
        <v>5</v>
      </c>
      <c r="D27" s="94">
        <v>0</v>
      </c>
      <c r="E27" s="22">
        <f t="shared" si="3"/>
        <v>0</v>
      </c>
    </row>
    <row r="28" spans="1:6">
      <c r="A28" s="23" t="s">
        <v>88</v>
      </c>
      <c r="B28" s="8">
        <f t="shared" si="2"/>
        <v>210</v>
      </c>
      <c r="C28" s="14">
        <v>178</v>
      </c>
      <c r="D28" s="14">
        <v>32</v>
      </c>
      <c r="E28" s="22">
        <f>D28/B28</f>
        <v>0.15238095238095239</v>
      </c>
    </row>
    <row r="29" spans="1:6">
      <c r="A29" s="23" t="s">
        <v>89</v>
      </c>
      <c r="B29" s="8">
        <f t="shared" si="2"/>
        <v>373</v>
      </c>
      <c r="C29" s="14">
        <v>289</v>
      </c>
      <c r="D29" s="14">
        <v>84</v>
      </c>
      <c r="E29" s="22">
        <f>D29/B29</f>
        <v>0.22520107238605899</v>
      </c>
    </row>
    <row r="30" spans="1:6">
      <c r="A30" s="23" t="s">
        <v>90</v>
      </c>
      <c r="B30" s="8">
        <f t="shared" si="2"/>
        <v>670</v>
      </c>
      <c r="C30" s="14">
        <v>597</v>
      </c>
      <c r="D30" s="14">
        <v>73</v>
      </c>
      <c r="E30" s="22">
        <f t="shared" si="3"/>
        <v>0.10895522388059702</v>
      </c>
    </row>
    <row r="31" spans="1:6">
      <c r="A31" s="23" t="s">
        <v>91</v>
      </c>
      <c r="B31" s="8">
        <f t="shared" si="2"/>
        <v>3257</v>
      </c>
      <c r="C31" s="14">
        <v>2946</v>
      </c>
      <c r="D31" s="14">
        <v>311</v>
      </c>
      <c r="E31" s="22">
        <f t="shared" si="3"/>
        <v>9.5486644151059258E-2</v>
      </c>
    </row>
    <row r="32" spans="1:6">
      <c r="A32" s="23" t="s">
        <v>92</v>
      </c>
      <c r="B32" s="8">
        <f t="shared" si="2"/>
        <v>1742</v>
      </c>
      <c r="C32" s="14">
        <v>1572</v>
      </c>
      <c r="D32" s="14">
        <v>170</v>
      </c>
      <c r="E32" s="22">
        <f t="shared" si="3"/>
        <v>9.7588978185993117E-2</v>
      </c>
    </row>
    <row r="33" spans="1:5">
      <c r="A33" s="23" t="s">
        <v>93</v>
      </c>
      <c r="B33" s="8">
        <f t="shared" si="2"/>
        <v>74</v>
      </c>
      <c r="C33" s="14">
        <v>62</v>
      </c>
      <c r="D33" s="14">
        <v>12</v>
      </c>
      <c r="E33" s="22">
        <f t="shared" si="3"/>
        <v>0.16216216216216217</v>
      </c>
    </row>
    <row r="34" spans="1:5">
      <c r="A34" s="23" t="s">
        <v>94</v>
      </c>
      <c r="B34" s="8">
        <f t="shared" si="2"/>
        <v>541</v>
      </c>
      <c r="C34" s="14">
        <v>478</v>
      </c>
      <c r="D34" s="14">
        <v>63</v>
      </c>
      <c r="E34" s="22">
        <f t="shared" si="3"/>
        <v>0.11645101663585952</v>
      </c>
    </row>
    <row r="35" spans="1:5">
      <c r="A35" s="23" t="s">
        <v>95</v>
      </c>
      <c r="B35" s="8">
        <f t="shared" si="2"/>
        <v>949</v>
      </c>
      <c r="C35" s="14">
        <v>786</v>
      </c>
      <c r="D35" s="14">
        <v>163</v>
      </c>
      <c r="E35" s="22">
        <f t="shared" si="3"/>
        <v>0.17175974710221287</v>
      </c>
    </row>
    <row r="36" spans="1:5">
      <c r="A36" s="23" t="s">
        <v>96</v>
      </c>
      <c r="B36" s="8">
        <f t="shared" si="2"/>
        <v>752</v>
      </c>
      <c r="C36" s="14">
        <v>714</v>
      </c>
      <c r="D36" s="14">
        <v>38</v>
      </c>
      <c r="E36" s="22">
        <f t="shared" si="3"/>
        <v>5.0531914893617018E-2</v>
      </c>
    </row>
    <row r="37" spans="1:5">
      <c r="A37" s="23" t="s">
        <v>97</v>
      </c>
      <c r="B37" s="8">
        <f t="shared" si="2"/>
        <v>955</v>
      </c>
      <c r="C37" s="14">
        <v>880</v>
      </c>
      <c r="D37" s="14">
        <v>75</v>
      </c>
      <c r="E37" s="22">
        <f t="shared" si="3"/>
        <v>7.8534031413612565E-2</v>
      </c>
    </row>
    <row r="38" spans="1:5">
      <c r="A38" s="23" t="s">
        <v>98</v>
      </c>
      <c r="B38" s="8">
        <f t="shared" si="2"/>
        <v>38</v>
      </c>
      <c r="C38" s="14">
        <v>34</v>
      </c>
      <c r="D38" s="14">
        <v>4</v>
      </c>
      <c r="E38" s="22">
        <f t="shared" si="3"/>
        <v>0.10526315789473684</v>
      </c>
    </row>
    <row r="39" spans="1:5">
      <c r="A39" s="23" t="s">
        <v>99</v>
      </c>
      <c r="B39" s="8">
        <f t="shared" si="2"/>
        <v>335</v>
      </c>
      <c r="C39" s="14">
        <v>306</v>
      </c>
      <c r="D39" s="14">
        <v>29</v>
      </c>
      <c r="E39" s="22">
        <f t="shared" si="3"/>
        <v>8.6567164179104483E-2</v>
      </c>
    </row>
    <row r="40" spans="1:5">
      <c r="A40" s="23" t="s">
        <v>100</v>
      </c>
      <c r="B40" s="8">
        <f t="shared" si="2"/>
        <v>962</v>
      </c>
      <c r="C40" s="14">
        <v>785</v>
      </c>
      <c r="D40" s="14">
        <v>177</v>
      </c>
      <c r="E40" s="22">
        <f>D40/B40</f>
        <v>0.183991683991684</v>
      </c>
    </row>
    <row r="41" spans="1:5">
      <c r="A41" s="23" t="s">
        <v>101</v>
      </c>
      <c r="B41" s="95">
        <f t="shared" si="2"/>
        <v>3</v>
      </c>
      <c r="C41" s="94">
        <v>3</v>
      </c>
      <c r="D41" s="94">
        <v>0</v>
      </c>
      <c r="E41" s="22">
        <f>IFERROR(D41/B41,0)</f>
        <v>0</v>
      </c>
    </row>
    <row r="42" spans="1:5" ht="17.25" thickBot="1">
      <c r="A42" s="26" t="s">
        <v>102</v>
      </c>
      <c r="B42" s="30">
        <f t="shared" si="2"/>
        <v>68</v>
      </c>
      <c r="C42" s="28">
        <v>57</v>
      </c>
      <c r="D42" s="28">
        <v>11</v>
      </c>
      <c r="E42" s="29">
        <f>D42/B42</f>
        <v>0.16176470588235295</v>
      </c>
    </row>
    <row r="43" spans="1:5">
      <c r="B43" s="15"/>
      <c r="C43" s="15"/>
      <c r="D43" s="15"/>
    </row>
  </sheetData>
  <mergeCells count="8">
    <mergeCell ref="A7:E7"/>
    <mergeCell ref="A20:E20"/>
    <mergeCell ref="A1:E1"/>
    <mergeCell ref="A2:E2"/>
    <mergeCell ref="A3:A5"/>
    <mergeCell ref="B3:E3"/>
    <mergeCell ref="B4:B5"/>
    <mergeCell ref="D4:E4"/>
  </mergeCells>
  <phoneticPr fontId="3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showGridLines="0" showRowColHeaders="0" showZero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showGridLines="0" showRowColHeader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showGridLines="0" showRowColHeaders="0" showZero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showGridLines="0" showRowColHeader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showGridLines="0" showRowColHeaders="0" showZero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showGridLines="0" showRowColHeader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showGridLines="0" showRowColHeaders="0" showZero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"/>
  <sheetViews>
    <sheetView showGridLines="0" showRowColHeaders="0" showOutlineSymbols="0" defaultGridColor="0" colorId="0" workbookViewId="0"/>
  </sheetViews>
  <sheetFormatPr defaultColWidth="9.875" defaultRowHeight="16.5"/>
  <sheetData/>
  <phoneticPr fontId="30" type="noConversion"/>
  <pageMargins left="0.75" right="0.75" top="1" bottom="1" header="0.51" footer="0.5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3"/>
  <sheetViews>
    <sheetView topLeftCell="A4" workbookViewId="0">
      <selection activeCell="B21" sqref="B21:B42"/>
    </sheetView>
  </sheetViews>
  <sheetFormatPr defaultColWidth="8.875" defaultRowHeight="16.5"/>
  <cols>
    <col min="1" max="1" width="45.375" customWidth="1"/>
    <col min="2" max="2" width="9.875" customWidth="1"/>
    <col min="3" max="3" width="11.625" bestFit="1" customWidth="1"/>
    <col min="4" max="4" width="9.875" bestFit="1" customWidth="1"/>
    <col min="5" max="5" width="16.125" customWidth="1"/>
  </cols>
  <sheetData>
    <row r="1" spans="1:5" s="10" customFormat="1" ht="47.25" customHeight="1">
      <c r="A1" s="109" t="s">
        <v>59</v>
      </c>
      <c r="B1" s="126"/>
      <c r="C1" s="126"/>
      <c r="D1" s="126"/>
      <c r="E1" s="126"/>
    </row>
    <row r="2" spans="1:5" ht="34.5" customHeight="1" thickBot="1">
      <c r="A2" s="127" t="s">
        <v>60</v>
      </c>
      <c r="B2" s="128"/>
      <c r="C2" s="128"/>
      <c r="D2" s="128"/>
      <c r="E2" s="128"/>
    </row>
    <row r="3" spans="1:5" ht="19.5" customHeight="1">
      <c r="A3" s="129" t="s">
        <v>61</v>
      </c>
      <c r="B3" s="131" t="s">
        <v>117</v>
      </c>
      <c r="C3" s="131"/>
      <c r="D3" s="131"/>
      <c r="E3" s="132"/>
    </row>
    <row r="4" spans="1:5" ht="31.5" customHeight="1">
      <c r="A4" s="130"/>
      <c r="B4" s="133" t="s">
        <v>63</v>
      </c>
      <c r="C4" s="1" t="s">
        <v>64</v>
      </c>
      <c r="D4" s="133" t="s">
        <v>65</v>
      </c>
      <c r="E4" s="134"/>
    </row>
    <row r="5" spans="1:5" ht="32.25">
      <c r="A5" s="130"/>
      <c r="B5" s="133"/>
      <c r="C5" s="1" t="s">
        <v>20</v>
      </c>
      <c r="D5" s="1" t="s">
        <v>20</v>
      </c>
      <c r="E5" s="20" t="s">
        <v>21</v>
      </c>
    </row>
    <row r="6" spans="1:5" ht="36.75" customHeight="1">
      <c r="A6" s="21" t="s">
        <v>66</v>
      </c>
      <c r="B6" s="13">
        <f>C6+D6</f>
        <v>14106</v>
      </c>
      <c r="C6" s="5">
        <f>SUM(C8:C19)</f>
        <v>12496</v>
      </c>
      <c r="D6" s="5">
        <f>SUM(D8:D19)</f>
        <v>1610</v>
      </c>
      <c r="E6" s="22">
        <f>D6/B6</f>
        <v>0.1141358287253651</v>
      </c>
    </row>
    <row r="7" spans="1:5" ht="36.75" customHeight="1">
      <c r="A7" s="120" t="s">
        <v>67</v>
      </c>
      <c r="B7" s="121"/>
      <c r="C7" s="121"/>
      <c r="D7" s="121"/>
      <c r="E7" s="122"/>
    </row>
    <row r="8" spans="1:5">
      <c r="A8" s="23" t="s">
        <v>68</v>
      </c>
      <c r="B8" s="8">
        <f>C8+D8</f>
        <v>3091</v>
      </c>
      <c r="C8" s="14">
        <v>2704</v>
      </c>
      <c r="D8" s="14">
        <v>387</v>
      </c>
      <c r="E8" s="22">
        <f t="shared" ref="E8:E19" si="0">D8/B8</f>
        <v>0.12520219993529602</v>
      </c>
    </row>
    <row r="9" spans="1:5">
      <c r="A9" s="23" t="s">
        <v>69</v>
      </c>
      <c r="B9" s="8">
        <f t="shared" ref="B9:B18" si="1">C9+D9</f>
        <v>1080</v>
      </c>
      <c r="C9" s="14">
        <v>935</v>
      </c>
      <c r="D9" s="14">
        <v>145</v>
      </c>
      <c r="E9" s="22">
        <f t="shared" si="0"/>
        <v>0.13425925925925927</v>
      </c>
    </row>
    <row r="10" spans="1:5">
      <c r="A10" s="23" t="s">
        <v>70</v>
      </c>
      <c r="B10" s="8">
        <f t="shared" si="1"/>
        <v>2499</v>
      </c>
      <c r="C10" s="14">
        <v>2255</v>
      </c>
      <c r="D10" s="14">
        <v>244</v>
      </c>
      <c r="E10" s="22">
        <f t="shared" si="0"/>
        <v>9.7639055622248894E-2</v>
      </c>
    </row>
    <row r="11" spans="1:5">
      <c r="A11" s="23" t="s">
        <v>71</v>
      </c>
      <c r="B11" s="8">
        <f t="shared" si="1"/>
        <v>1261</v>
      </c>
      <c r="C11" s="14">
        <v>1092</v>
      </c>
      <c r="D11" s="14">
        <v>169</v>
      </c>
      <c r="E11" s="22">
        <f t="shared" si="0"/>
        <v>0.13402061855670103</v>
      </c>
    </row>
    <row r="12" spans="1:5">
      <c r="A12" s="23" t="s">
        <v>72</v>
      </c>
      <c r="B12" s="8">
        <f t="shared" si="1"/>
        <v>1552</v>
      </c>
      <c r="C12" s="14">
        <v>1350</v>
      </c>
      <c r="D12" s="14">
        <v>202</v>
      </c>
      <c r="E12" s="22">
        <f t="shared" si="0"/>
        <v>0.13015463917525774</v>
      </c>
    </row>
    <row r="13" spans="1:5">
      <c r="A13" s="23" t="s">
        <v>73</v>
      </c>
      <c r="B13" s="8">
        <f t="shared" si="1"/>
        <v>1029</v>
      </c>
      <c r="C13" s="14">
        <v>926</v>
      </c>
      <c r="D13" s="14">
        <v>103</v>
      </c>
      <c r="E13" s="22">
        <f t="shared" si="0"/>
        <v>0.1000971817298348</v>
      </c>
    </row>
    <row r="14" spans="1:5">
      <c r="A14" s="23" t="s">
        <v>74</v>
      </c>
      <c r="B14" s="8">
        <f t="shared" si="1"/>
        <v>940</v>
      </c>
      <c r="C14" s="14">
        <v>828</v>
      </c>
      <c r="D14" s="14">
        <v>112</v>
      </c>
      <c r="E14" s="22">
        <f t="shared" si="0"/>
        <v>0.11914893617021277</v>
      </c>
    </row>
    <row r="15" spans="1:5">
      <c r="A15" s="23" t="s">
        <v>75</v>
      </c>
      <c r="B15" s="8">
        <f t="shared" si="1"/>
        <v>961</v>
      </c>
      <c r="C15" s="14">
        <v>878</v>
      </c>
      <c r="D15" s="14">
        <v>83</v>
      </c>
      <c r="E15" s="22">
        <f t="shared" si="0"/>
        <v>8.6368366285119666E-2</v>
      </c>
    </row>
    <row r="16" spans="1:5">
      <c r="A16" s="23" t="s">
        <v>76</v>
      </c>
      <c r="B16" s="8">
        <f t="shared" si="1"/>
        <v>429</v>
      </c>
      <c r="C16" s="14">
        <v>377</v>
      </c>
      <c r="D16" s="14">
        <v>52</v>
      </c>
      <c r="E16" s="22">
        <f t="shared" si="0"/>
        <v>0.12121212121212122</v>
      </c>
    </row>
    <row r="17" spans="1:6">
      <c r="A17" s="23" t="s">
        <v>77</v>
      </c>
      <c r="B17" s="8">
        <f t="shared" si="1"/>
        <v>513</v>
      </c>
      <c r="C17" s="14">
        <v>472</v>
      </c>
      <c r="D17" s="14">
        <v>41</v>
      </c>
      <c r="E17" s="22">
        <f t="shared" si="0"/>
        <v>7.9922027290448339E-2</v>
      </c>
    </row>
    <row r="18" spans="1:6">
      <c r="A18" s="23" t="s">
        <v>78</v>
      </c>
      <c r="B18" s="8">
        <f t="shared" si="1"/>
        <v>569</v>
      </c>
      <c r="C18" s="14">
        <v>525</v>
      </c>
      <c r="D18" s="14">
        <v>44</v>
      </c>
      <c r="E18" s="22">
        <f t="shared" si="0"/>
        <v>7.7328646748681895E-2</v>
      </c>
    </row>
    <row r="19" spans="1:6">
      <c r="A19" s="23" t="s">
        <v>79</v>
      </c>
      <c r="B19" s="8">
        <f>C19+D19</f>
        <v>182</v>
      </c>
      <c r="C19" s="14">
        <v>154</v>
      </c>
      <c r="D19" s="14">
        <v>28</v>
      </c>
      <c r="E19" s="22">
        <f t="shared" si="0"/>
        <v>0.15384615384615385</v>
      </c>
    </row>
    <row r="20" spans="1:6" ht="40.5" customHeight="1">
      <c r="A20" s="123" t="s">
        <v>80</v>
      </c>
      <c r="B20" s="124"/>
      <c r="C20" s="124"/>
      <c r="D20" s="124"/>
      <c r="E20" s="125"/>
    </row>
    <row r="21" spans="1:6">
      <c r="A21" s="24" t="s">
        <v>81</v>
      </c>
      <c r="B21" s="8">
        <f t="shared" ref="B21:B42" si="2">C21+D21</f>
        <v>1249</v>
      </c>
      <c r="C21" s="14">
        <v>1065</v>
      </c>
      <c r="D21" s="14">
        <v>184</v>
      </c>
      <c r="E21" s="22">
        <f t="shared" ref="E21:E41" si="3">D21/B21</f>
        <v>0.14731785428342675</v>
      </c>
      <c r="F21" s="25"/>
    </row>
    <row r="22" spans="1:6">
      <c r="A22" s="24" t="s">
        <v>82</v>
      </c>
      <c r="B22" s="8">
        <f t="shared" si="2"/>
        <v>323</v>
      </c>
      <c r="C22" s="14">
        <v>284</v>
      </c>
      <c r="D22" s="14">
        <v>39</v>
      </c>
      <c r="E22" s="22">
        <f t="shared" si="3"/>
        <v>0.12074303405572756</v>
      </c>
    </row>
    <row r="23" spans="1:6">
      <c r="A23" s="24" t="s">
        <v>83</v>
      </c>
      <c r="B23" s="8">
        <f t="shared" si="2"/>
        <v>11</v>
      </c>
      <c r="C23" s="14">
        <v>10</v>
      </c>
      <c r="D23" s="14">
        <v>1</v>
      </c>
      <c r="E23" s="22">
        <f t="shared" si="3"/>
        <v>9.0909090909090912E-2</v>
      </c>
    </row>
    <row r="24" spans="1:6">
      <c r="A24" s="24" t="s">
        <v>84</v>
      </c>
      <c r="B24" s="8">
        <f t="shared" si="2"/>
        <v>1253</v>
      </c>
      <c r="C24" s="14">
        <v>1147</v>
      </c>
      <c r="D24" s="14">
        <v>106</v>
      </c>
      <c r="E24" s="22">
        <f t="shared" si="3"/>
        <v>8.4596967278531526E-2</v>
      </c>
    </row>
    <row r="25" spans="1:6">
      <c r="A25" s="23" t="s">
        <v>85</v>
      </c>
      <c r="B25" s="8">
        <f t="shared" si="2"/>
        <v>151</v>
      </c>
      <c r="C25" s="14">
        <v>133</v>
      </c>
      <c r="D25" s="14">
        <v>18</v>
      </c>
      <c r="E25" s="22">
        <f t="shared" si="3"/>
        <v>0.11920529801324503</v>
      </c>
    </row>
    <row r="26" spans="1:6">
      <c r="A26" s="23" t="s">
        <v>86</v>
      </c>
      <c r="B26" s="8">
        <f t="shared" si="2"/>
        <v>42</v>
      </c>
      <c r="C26" s="14">
        <v>42</v>
      </c>
      <c r="D26" s="14">
        <v>0</v>
      </c>
      <c r="E26" s="22">
        <f t="shared" si="3"/>
        <v>0</v>
      </c>
    </row>
    <row r="27" spans="1:6">
      <c r="A27" s="23" t="s">
        <v>87</v>
      </c>
      <c r="B27" s="8">
        <f t="shared" si="2"/>
        <v>4</v>
      </c>
      <c r="C27" s="14">
        <v>4</v>
      </c>
      <c r="D27" s="14">
        <v>0</v>
      </c>
      <c r="E27" s="22">
        <f t="shared" si="3"/>
        <v>0</v>
      </c>
    </row>
    <row r="28" spans="1:6">
      <c r="A28" s="23" t="s">
        <v>88</v>
      </c>
      <c r="B28" s="8">
        <f t="shared" si="2"/>
        <v>212</v>
      </c>
      <c r="C28" s="14">
        <v>171</v>
      </c>
      <c r="D28" s="14">
        <v>41</v>
      </c>
      <c r="E28" s="22">
        <f>D28/B28</f>
        <v>0.19339622641509435</v>
      </c>
    </row>
    <row r="29" spans="1:6">
      <c r="A29" s="23" t="s">
        <v>89</v>
      </c>
      <c r="B29" s="8">
        <f t="shared" si="2"/>
        <v>349</v>
      </c>
      <c r="C29" s="14">
        <v>286</v>
      </c>
      <c r="D29" s="14">
        <v>63</v>
      </c>
      <c r="E29" s="22">
        <f>D29/B29</f>
        <v>0.18051575931232092</v>
      </c>
    </row>
    <row r="30" spans="1:6">
      <c r="A30" s="23" t="s">
        <v>90</v>
      </c>
      <c r="B30" s="8">
        <f t="shared" si="2"/>
        <v>635</v>
      </c>
      <c r="C30" s="14">
        <v>583</v>
      </c>
      <c r="D30" s="14">
        <v>52</v>
      </c>
      <c r="E30" s="22">
        <f t="shared" si="3"/>
        <v>8.1889763779527558E-2</v>
      </c>
    </row>
    <row r="31" spans="1:6">
      <c r="A31" s="23" t="s">
        <v>91</v>
      </c>
      <c r="B31" s="8">
        <f t="shared" si="2"/>
        <v>3007</v>
      </c>
      <c r="C31" s="14">
        <v>2676</v>
      </c>
      <c r="D31" s="14">
        <v>331</v>
      </c>
      <c r="E31" s="22">
        <f t="shared" si="3"/>
        <v>0.11007648819421351</v>
      </c>
    </row>
    <row r="32" spans="1:6">
      <c r="A32" s="23" t="s">
        <v>92</v>
      </c>
      <c r="B32" s="8">
        <f t="shared" si="2"/>
        <v>1569</v>
      </c>
      <c r="C32" s="14">
        <v>1457</v>
      </c>
      <c r="D32" s="14">
        <v>112</v>
      </c>
      <c r="E32" s="22">
        <f t="shared" si="3"/>
        <v>7.1383046526449973E-2</v>
      </c>
    </row>
    <row r="33" spans="1:5">
      <c r="A33" s="23" t="s">
        <v>93</v>
      </c>
      <c r="B33" s="8">
        <f t="shared" si="2"/>
        <v>47</v>
      </c>
      <c r="C33" s="14">
        <v>46</v>
      </c>
      <c r="D33" s="14">
        <v>1</v>
      </c>
      <c r="E33" s="22">
        <f t="shared" si="3"/>
        <v>2.1276595744680851E-2</v>
      </c>
    </row>
    <row r="34" spans="1:5">
      <c r="A34" s="23" t="s">
        <v>94</v>
      </c>
      <c r="B34" s="8">
        <f t="shared" si="2"/>
        <v>413</v>
      </c>
      <c r="C34" s="14">
        <v>359</v>
      </c>
      <c r="D34" s="14">
        <v>54</v>
      </c>
      <c r="E34" s="22">
        <f t="shared" si="3"/>
        <v>0.13075060532687652</v>
      </c>
    </row>
    <row r="35" spans="1:5">
      <c r="A35" s="23" t="s">
        <v>95</v>
      </c>
      <c r="B35" s="8">
        <f t="shared" si="2"/>
        <v>726</v>
      </c>
      <c r="C35" s="14">
        <v>635</v>
      </c>
      <c r="D35" s="14">
        <v>91</v>
      </c>
      <c r="E35" s="22">
        <f t="shared" si="3"/>
        <v>0.12534435261707988</v>
      </c>
    </row>
    <row r="36" spans="1:5">
      <c r="A36" s="23" t="s">
        <v>96</v>
      </c>
      <c r="B36" s="8">
        <f t="shared" si="2"/>
        <v>664</v>
      </c>
      <c r="C36" s="14">
        <v>637</v>
      </c>
      <c r="D36" s="14">
        <v>27</v>
      </c>
      <c r="E36" s="22">
        <f t="shared" si="3"/>
        <v>4.0662650602409638E-2</v>
      </c>
    </row>
    <row r="37" spans="1:5">
      <c r="A37" s="23" t="s">
        <v>97</v>
      </c>
      <c r="B37" s="8">
        <f t="shared" si="2"/>
        <v>902</v>
      </c>
      <c r="C37" s="14">
        <v>859</v>
      </c>
      <c r="D37" s="14">
        <v>43</v>
      </c>
      <c r="E37" s="22">
        <f t="shared" si="3"/>
        <v>4.7671840354767181E-2</v>
      </c>
    </row>
    <row r="38" spans="1:5">
      <c r="A38" s="23" t="s">
        <v>98</v>
      </c>
      <c r="B38" s="8">
        <f t="shared" si="2"/>
        <v>24</v>
      </c>
      <c r="C38" s="14">
        <v>20</v>
      </c>
      <c r="D38" s="14">
        <v>4</v>
      </c>
      <c r="E38" s="22">
        <f t="shared" si="3"/>
        <v>0.16666666666666666</v>
      </c>
    </row>
    <row r="39" spans="1:5">
      <c r="A39" s="23" t="s">
        <v>99</v>
      </c>
      <c r="B39" s="8">
        <f t="shared" si="2"/>
        <v>276</v>
      </c>
      <c r="C39" s="14">
        <v>234</v>
      </c>
      <c r="D39" s="14">
        <v>42</v>
      </c>
      <c r="E39" s="22">
        <f t="shared" si="3"/>
        <v>0.15217391304347827</v>
      </c>
    </row>
    <row r="40" spans="1:5">
      <c r="A40" s="23" t="s">
        <v>100</v>
      </c>
      <c r="B40" s="8">
        <f t="shared" si="2"/>
        <v>954</v>
      </c>
      <c r="C40" s="14">
        <v>797</v>
      </c>
      <c r="D40" s="14">
        <v>157</v>
      </c>
      <c r="E40" s="22">
        <f t="shared" si="3"/>
        <v>0.16457023060796647</v>
      </c>
    </row>
    <row r="41" spans="1:5">
      <c r="A41" s="23" t="s">
        <v>101</v>
      </c>
      <c r="B41" s="8">
        <f t="shared" si="2"/>
        <v>2</v>
      </c>
      <c r="C41" s="14">
        <v>2</v>
      </c>
      <c r="D41" s="14">
        <v>0</v>
      </c>
      <c r="E41" s="22">
        <f t="shared" si="3"/>
        <v>0</v>
      </c>
    </row>
    <row r="42" spans="1:5" ht="17.25" thickBot="1">
      <c r="A42" s="26" t="s">
        <v>102</v>
      </c>
      <c r="B42" s="30">
        <f t="shared" si="2"/>
        <v>1293</v>
      </c>
      <c r="C42" s="28">
        <v>1049</v>
      </c>
      <c r="D42" s="28">
        <v>244</v>
      </c>
      <c r="E42" s="29">
        <f>D42/B42</f>
        <v>0.18870843000773396</v>
      </c>
    </row>
    <row r="43" spans="1:5">
      <c r="B43" s="15"/>
      <c r="C43" s="15"/>
      <c r="D43" s="15"/>
    </row>
  </sheetData>
  <mergeCells count="8">
    <mergeCell ref="A7:E7"/>
    <mergeCell ref="A20:E20"/>
    <mergeCell ref="A1:E1"/>
    <mergeCell ref="A2:E2"/>
    <mergeCell ref="A3:A5"/>
    <mergeCell ref="B3:E3"/>
    <mergeCell ref="B4:B5"/>
    <mergeCell ref="D4:E4"/>
  </mergeCells>
  <phoneticPr fontId="30" type="noConversion"/>
  <pageMargins left="0.7" right="0.7" top="0.75" bottom="0.75" header="0.3" footer="0.3"/>
  <pageSetup paperSize="9" scale="85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43"/>
  <sheetViews>
    <sheetView workbookViewId="0">
      <selection activeCell="C8" sqref="C8:C19"/>
    </sheetView>
  </sheetViews>
  <sheetFormatPr defaultColWidth="8.875" defaultRowHeight="16.5"/>
  <cols>
    <col min="1" max="1" width="45.375" customWidth="1"/>
    <col min="2" max="2" width="9.875" customWidth="1"/>
    <col min="3" max="3" width="11.625" bestFit="1" customWidth="1"/>
    <col min="4" max="4" width="9.875" bestFit="1" customWidth="1"/>
    <col min="5" max="5" width="16.125" customWidth="1"/>
  </cols>
  <sheetData>
    <row r="1" spans="1:5" s="10" customFormat="1" ht="47.25" customHeight="1">
      <c r="A1" s="109" t="s">
        <v>59</v>
      </c>
      <c r="B1" s="126"/>
      <c r="C1" s="126"/>
      <c r="D1" s="126"/>
      <c r="E1" s="126"/>
    </row>
    <row r="2" spans="1:5" ht="34.5" customHeight="1" thickBot="1">
      <c r="A2" s="127" t="s">
        <v>60</v>
      </c>
      <c r="B2" s="128"/>
      <c r="C2" s="128"/>
      <c r="D2" s="128"/>
      <c r="E2" s="128"/>
    </row>
    <row r="3" spans="1:5" ht="19.5" customHeight="1">
      <c r="A3" s="129" t="s">
        <v>61</v>
      </c>
      <c r="B3" s="131" t="s">
        <v>114</v>
      </c>
      <c r="C3" s="131"/>
      <c r="D3" s="131"/>
      <c r="E3" s="132"/>
    </row>
    <row r="4" spans="1:5" ht="31.5" customHeight="1">
      <c r="A4" s="130"/>
      <c r="B4" s="133" t="s">
        <v>63</v>
      </c>
      <c r="C4" s="1" t="s">
        <v>64</v>
      </c>
      <c r="D4" s="133" t="s">
        <v>65</v>
      </c>
      <c r="E4" s="134"/>
    </row>
    <row r="5" spans="1:5" ht="32.25">
      <c r="A5" s="130"/>
      <c r="B5" s="133"/>
      <c r="C5" s="1" t="s">
        <v>20</v>
      </c>
      <c r="D5" s="1" t="s">
        <v>20</v>
      </c>
      <c r="E5" s="20" t="s">
        <v>21</v>
      </c>
    </row>
    <row r="6" spans="1:5" ht="36.75" customHeight="1">
      <c r="A6" s="21" t="s">
        <v>66</v>
      </c>
      <c r="B6" s="13">
        <f>C6+D6</f>
        <v>12128</v>
      </c>
      <c r="C6" s="5">
        <f>SUM(C8:C19)</f>
        <v>10629</v>
      </c>
      <c r="D6" s="5">
        <f>SUM(D8:D19)</f>
        <v>1499</v>
      </c>
      <c r="E6" s="22">
        <f>D6/B6</f>
        <v>0.12359828496042216</v>
      </c>
    </row>
    <row r="7" spans="1:5" ht="36.75" customHeight="1">
      <c r="A7" s="120" t="s">
        <v>67</v>
      </c>
      <c r="B7" s="121"/>
      <c r="C7" s="121"/>
      <c r="D7" s="121"/>
      <c r="E7" s="122"/>
    </row>
    <row r="8" spans="1:5">
      <c r="A8" s="23" t="s">
        <v>68</v>
      </c>
      <c r="B8" s="8">
        <f>C8+D8</f>
        <v>2444</v>
      </c>
      <c r="C8" s="14">
        <v>2148</v>
      </c>
      <c r="D8" s="14">
        <v>296</v>
      </c>
      <c r="E8" s="22">
        <f t="shared" ref="E8:E19" si="0">D8/B8</f>
        <v>0.12111292962356793</v>
      </c>
    </row>
    <row r="9" spans="1:5">
      <c r="A9" s="23" t="s">
        <v>69</v>
      </c>
      <c r="B9" s="8">
        <f t="shared" ref="B9:B18" si="1">C9+D9</f>
        <v>938</v>
      </c>
      <c r="C9" s="14">
        <v>814</v>
      </c>
      <c r="D9" s="14">
        <v>124</v>
      </c>
      <c r="E9" s="22">
        <f t="shared" si="0"/>
        <v>0.13219616204690832</v>
      </c>
    </row>
    <row r="10" spans="1:5">
      <c r="A10" s="23" t="s">
        <v>70</v>
      </c>
      <c r="B10" s="8">
        <f t="shared" si="1"/>
        <v>2463</v>
      </c>
      <c r="C10" s="14">
        <v>2160</v>
      </c>
      <c r="D10" s="14">
        <v>303</v>
      </c>
      <c r="E10" s="22">
        <f t="shared" si="0"/>
        <v>0.12302070645554203</v>
      </c>
    </row>
    <row r="11" spans="1:5">
      <c r="A11" s="23" t="s">
        <v>71</v>
      </c>
      <c r="B11" s="8">
        <f t="shared" si="1"/>
        <v>1023</v>
      </c>
      <c r="C11" s="14">
        <v>907</v>
      </c>
      <c r="D11" s="14">
        <v>116</v>
      </c>
      <c r="E11" s="22">
        <f t="shared" si="0"/>
        <v>0.11339198435972629</v>
      </c>
    </row>
    <row r="12" spans="1:5">
      <c r="A12" s="23" t="s">
        <v>72</v>
      </c>
      <c r="B12" s="8">
        <f t="shared" si="1"/>
        <v>947</v>
      </c>
      <c r="C12" s="14">
        <v>821</v>
      </c>
      <c r="D12" s="14">
        <v>126</v>
      </c>
      <c r="E12" s="22">
        <f t="shared" si="0"/>
        <v>0.13305174234424499</v>
      </c>
    </row>
    <row r="13" spans="1:5">
      <c r="A13" s="23" t="s">
        <v>73</v>
      </c>
      <c r="B13" s="8">
        <f t="shared" si="1"/>
        <v>1392</v>
      </c>
      <c r="C13" s="14">
        <v>1273</v>
      </c>
      <c r="D13" s="14">
        <v>119</v>
      </c>
      <c r="E13" s="22">
        <f t="shared" si="0"/>
        <v>8.5488505747126436E-2</v>
      </c>
    </row>
    <row r="14" spans="1:5">
      <c r="A14" s="23" t="s">
        <v>74</v>
      </c>
      <c r="B14" s="8">
        <f t="shared" si="1"/>
        <v>1383</v>
      </c>
      <c r="C14" s="14">
        <v>1216</v>
      </c>
      <c r="D14" s="14">
        <v>167</v>
      </c>
      <c r="E14" s="22">
        <f t="shared" si="0"/>
        <v>0.12075198843094721</v>
      </c>
    </row>
    <row r="15" spans="1:5">
      <c r="A15" s="23" t="s">
        <v>75</v>
      </c>
      <c r="B15" s="8">
        <f t="shared" si="1"/>
        <v>734</v>
      </c>
      <c r="C15" s="14">
        <v>635</v>
      </c>
      <c r="D15" s="14">
        <v>99</v>
      </c>
      <c r="E15" s="22">
        <f t="shared" si="0"/>
        <v>0.13487738419618528</v>
      </c>
    </row>
    <row r="16" spans="1:5">
      <c r="A16" s="23" t="s">
        <v>76</v>
      </c>
      <c r="B16" s="8">
        <f t="shared" si="1"/>
        <v>348</v>
      </c>
      <c r="C16" s="14">
        <v>288</v>
      </c>
      <c r="D16" s="14">
        <v>60</v>
      </c>
      <c r="E16" s="22">
        <f t="shared" si="0"/>
        <v>0.17241379310344829</v>
      </c>
    </row>
    <row r="17" spans="1:6">
      <c r="A17" s="23" t="s">
        <v>77</v>
      </c>
      <c r="B17" s="8">
        <f t="shared" si="1"/>
        <v>158</v>
      </c>
      <c r="C17" s="14">
        <v>139</v>
      </c>
      <c r="D17" s="14">
        <v>19</v>
      </c>
      <c r="E17" s="22">
        <f t="shared" si="0"/>
        <v>0.12025316455696203</v>
      </c>
    </row>
    <row r="18" spans="1:6">
      <c r="A18" s="23" t="s">
        <v>78</v>
      </c>
      <c r="B18" s="8">
        <f t="shared" si="1"/>
        <v>146</v>
      </c>
      <c r="C18" s="14">
        <v>117</v>
      </c>
      <c r="D18" s="14">
        <v>29</v>
      </c>
      <c r="E18" s="22">
        <f t="shared" si="0"/>
        <v>0.19863013698630136</v>
      </c>
    </row>
    <row r="19" spans="1:6">
      <c r="A19" s="23" t="s">
        <v>79</v>
      </c>
      <c r="B19" s="8">
        <f>C19+D19</f>
        <v>152</v>
      </c>
      <c r="C19" s="14">
        <v>111</v>
      </c>
      <c r="D19" s="14">
        <v>41</v>
      </c>
      <c r="E19" s="22">
        <f t="shared" si="0"/>
        <v>0.26973684210526316</v>
      </c>
    </row>
    <row r="20" spans="1:6" ht="40.5" customHeight="1">
      <c r="A20" s="123" t="s">
        <v>80</v>
      </c>
      <c r="B20" s="124"/>
      <c r="C20" s="124"/>
      <c r="D20" s="124"/>
      <c r="E20" s="125"/>
    </row>
    <row r="21" spans="1:6">
      <c r="A21" s="24" t="s">
        <v>81</v>
      </c>
      <c r="B21" s="8">
        <f t="shared" ref="B21:B42" si="2">C21+D21</f>
        <v>1160</v>
      </c>
      <c r="C21" s="14">
        <v>972</v>
      </c>
      <c r="D21" s="14">
        <v>188</v>
      </c>
      <c r="E21" s="22">
        <f t="shared" ref="E21:E26" si="3">D21/B21</f>
        <v>0.16206896551724137</v>
      </c>
      <c r="F21" s="25"/>
    </row>
    <row r="22" spans="1:6">
      <c r="A22" s="24" t="s">
        <v>82</v>
      </c>
      <c r="B22" s="8">
        <f t="shared" si="2"/>
        <v>253</v>
      </c>
      <c r="C22" s="14">
        <v>242</v>
      </c>
      <c r="D22" s="14">
        <v>11</v>
      </c>
      <c r="E22" s="22">
        <f t="shared" si="3"/>
        <v>4.3478260869565216E-2</v>
      </c>
    </row>
    <row r="23" spans="1:6">
      <c r="A23" s="24" t="s">
        <v>83</v>
      </c>
      <c r="B23" s="8">
        <f t="shared" si="2"/>
        <v>13</v>
      </c>
      <c r="C23" s="14">
        <v>12</v>
      </c>
      <c r="D23" s="14">
        <v>1</v>
      </c>
      <c r="E23" s="22">
        <f t="shared" si="3"/>
        <v>7.6923076923076927E-2</v>
      </c>
    </row>
    <row r="24" spans="1:6">
      <c r="A24" s="24" t="s">
        <v>84</v>
      </c>
      <c r="B24" s="8">
        <f t="shared" si="2"/>
        <v>1167</v>
      </c>
      <c r="C24" s="14">
        <v>1072</v>
      </c>
      <c r="D24" s="14">
        <v>95</v>
      </c>
      <c r="E24" s="22">
        <f t="shared" si="3"/>
        <v>8.1405312767780638E-2</v>
      </c>
    </row>
    <row r="25" spans="1:6">
      <c r="A25" s="23" t="s">
        <v>85</v>
      </c>
      <c r="B25" s="8">
        <f t="shared" si="2"/>
        <v>165</v>
      </c>
      <c r="C25" s="14">
        <v>141</v>
      </c>
      <c r="D25" s="14">
        <v>24</v>
      </c>
      <c r="E25" s="22">
        <f t="shared" si="3"/>
        <v>0.14545454545454545</v>
      </c>
    </row>
    <row r="26" spans="1:6">
      <c r="A26" s="23" t="s">
        <v>86</v>
      </c>
      <c r="B26" s="8">
        <f t="shared" si="2"/>
        <v>55</v>
      </c>
      <c r="C26" s="14">
        <v>54</v>
      </c>
      <c r="D26" s="14">
        <v>1</v>
      </c>
      <c r="E26" s="22">
        <f t="shared" si="3"/>
        <v>1.8181818181818181E-2</v>
      </c>
    </row>
    <row r="27" spans="1:6">
      <c r="A27" s="23" t="s">
        <v>87</v>
      </c>
      <c r="B27" s="8">
        <f t="shared" si="2"/>
        <v>3</v>
      </c>
      <c r="C27" s="14">
        <v>3</v>
      </c>
      <c r="D27" s="14">
        <v>0</v>
      </c>
      <c r="E27" s="22">
        <f t="shared" ref="E27:E41" si="4">D27/B27</f>
        <v>0</v>
      </c>
    </row>
    <row r="28" spans="1:6">
      <c r="A28" s="23" t="s">
        <v>88</v>
      </c>
      <c r="B28" s="8">
        <f t="shared" si="2"/>
        <v>233</v>
      </c>
      <c r="C28" s="14">
        <v>186</v>
      </c>
      <c r="D28" s="14">
        <v>47</v>
      </c>
      <c r="E28" s="22">
        <f>D28/B28</f>
        <v>0.20171673819742489</v>
      </c>
    </row>
    <row r="29" spans="1:6">
      <c r="A29" s="23" t="s">
        <v>89</v>
      </c>
      <c r="B29" s="8">
        <f t="shared" si="2"/>
        <v>332</v>
      </c>
      <c r="C29" s="14">
        <v>262</v>
      </c>
      <c r="D29" s="14">
        <v>70</v>
      </c>
      <c r="E29" s="22">
        <f>D29/B29</f>
        <v>0.21084337349397592</v>
      </c>
    </row>
    <row r="30" spans="1:6">
      <c r="A30" s="23" t="s">
        <v>90</v>
      </c>
      <c r="B30" s="8">
        <f t="shared" si="2"/>
        <v>534</v>
      </c>
      <c r="C30" s="14">
        <v>472</v>
      </c>
      <c r="D30" s="14">
        <v>62</v>
      </c>
      <c r="E30" s="22">
        <f t="shared" si="4"/>
        <v>0.11610486891385768</v>
      </c>
    </row>
    <row r="31" spans="1:6">
      <c r="A31" s="23" t="s">
        <v>91</v>
      </c>
      <c r="B31" s="8">
        <f t="shared" si="2"/>
        <v>2798</v>
      </c>
      <c r="C31" s="14">
        <v>2424</v>
      </c>
      <c r="D31" s="14">
        <v>374</v>
      </c>
      <c r="E31" s="22">
        <f t="shared" si="4"/>
        <v>0.13366690493209435</v>
      </c>
    </row>
    <row r="32" spans="1:6">
      <c r="A32" s="23" t="s">
        <v>92</v>
      </c>
      <c r="B32" s="8">
        <f t="shared" si="2"/>
        <v>1511</v>
      </c>
      <c r="C32" s="14">
        <v>1347</v>
      </c>
      <c r="D32" s="14">
        <v>164</v>
      </c>
      <c r="E32" s="22">
        <f t="shared" si="4"/>
        <v>0.10853739245532759</v>
      </c>
    </row>
    <row r="33" spans="1:5">
      <c r="A33" s="23" t="s">
        <v>93</v>
      </c>
      <c r="B33" s="8">
        <f t="shared" si="2"/>
        <v>38</v>
      </c>
      <c r="C33" s="14">
        <v>36</v>
      </c>
      <c r="D33" s="14">
        <v>2</v>
      </c>
      <c r="E33" s="22">
        <f t="shared" si="4"/>
        <v>5.2631578947368418E-2</v>
      </c>
    </row>
    <row r="34" spans="1:5">
      <c r="A34" s="23" t="s">
        <v>94</v>
      </c>
      <c r="B34" s="8">
        <f t="shared" si="2"/>
        <v>382</v>
      </c>
      <c r="C34" s="14">
        <v>328</v>
      </c>
      <c r="D34" s="14">
        <v>54</v>
      </c>
      <c r="E34" s="22">
        <f t="shared" si="4"/>
        <v>0.14136125654450263</v>
      </c>
    </row>
    <row r="35" spans="1:5">
      <c r="A35" s="23" t="s">
        <v>95</v>
      </c>
      <c r="B35" s="8">
        <f t="shared" si="2"/>
        <v>864</v>
      </c>
      <c r="C35" s="14">
        <v>739</v>
      </c>
      <c r="D35" s="14">
        <v>125</v>
      </c>
      <c r="E35" s="22">
        <f t="shared" si="4"/>
        <v>0.14467592592592593</v>
      </c>
    </row>
    <row r="36" spans="1:5">
      <c r="A36" s="23" t="s">
        <v>96</v>
      </c>
      <c r="B36" s="8">
        <f t="shared" si="2"/>
        <v>572</v>
      </c>
      <c r="C36" s="14">
        <v>557</v>
      </c>
      <c r="D36" s="14">
        <v>15</v>
      </c>
      <c r="E36" s="22">
        <f t="shared" si="4"/>
        <v>2.6223776223776224E-2</v>
      </c>
    </row>
    <row r="37" spans="1:5">
      <c r="A37" s="23" t="s">
        <v>97</v>
      </c>
      <c r="B37" s="8">
        <f t="shared" si="2"/>
        <v>828</v>
      </c>
      <c r="C37" s="14">
        <v>779</v>
      </c>
      <c r="D37" s="14">
        <v>49</v>
      </c>
      <c r="E37" s="22">
        <f t="shared" si="4"/>
        <v>5.9178743961352656E-2</v>
      </c>
    </row>
    <row r="38" spans="1:5">
      <c r="A38" s="23" t="s">
        <v>98</v>
      </c>
      <c r="B38" s="8">
        <f t="shared" si="2"/>
        <v>32</v>
      </c>
      <c r="C38" s="14">
        <v>28</v>
      </c>
      <c r="D38" s="14">
        <v>4</v>
      </c>
      <c r="E38" s="22">
        <f t="shared" si="4"/>
        <v>0.125</v>
      </c>
    </row>
    <row r="39" spans="1:5">
      <c r="A39" s="23" t="s">
        <v>99</v>
      </c>
      <c r="B39" s="8">
        <f t="shared" si="2"/>
        <v>267</v>
      </c>
      <c r="C39" s="14">
        <v>224</v>
      </c>
      <c r="D39" s="14">
        <v>43</v>
      </c>
      <c r="E39" s="22">
        <f t="shared" si="4"/>
        <v>0.16104868913857678</v>
      </c>
    </row>
    <row r="40" spans="1:5">
      <c r="A40" s="23" t="s">
        <v>100</v>
      </c>
      <c r="B40" s="8">
        <f t="shared" si="2"/>
        <v>833</v>
      </c>
      <c r="C40" s="14">
        <v>682</v>
      </c>
      <c r="D40" s="14">
        <v>151</v>
      </c>
      <c r="E40" s="22">
        <f t="shared" si="4"/>
        <v>0.18127250900360145</v>
      </c>
    </row>
    <row r="41" spans="1:5">
      <c r="A41" s="23" t="s">
        <v>101</v>
      </c>
      <c r="B41" s="8">
        <f t="shared" si="2"/>
        <v>9</v>
      </c>
      <c r="C41" s="14">
        <v>8</v>
      </c>
      <c r="D41" s="14">
        <v>1</v>
      </c>
      <c r="E41" s="22">
        <f t="shared" si="4"/>
        <v>0.1111111111111111</v>
      </c>
    </row>
    <row r="42" spans="1:5" ht="17.25" thickBot="1">
      <c r="A42" s="26" t="s">
        <v>102</v>
      </c>
      <c r="B42" s="30">
        <f t="shared" si="2"/>
        <v>79</v>
      </c>
      <c r="C42" s="28">
        <v>61</v>
      </c>
      <c r="D42" s="28">
        <v>18</v>
      </c>
      <c r="E42" s="29">
        <f>D42/B42</f>
        <v>0.22784810126582278</v>
      </c>
    </row>
    <row r="43" spans="1:5">
      <c r="B43" s="15"/>
      <c r="C43" s="15"/>
      <c r="D43" s="15"/>
    </row>
  </sheetData>
  <mergeCells count="8">
    <mergeCell ref="A7:E7"/>
    <mergeCell ref="A20:E20"/>
    <mergeCell ref="A1:E1"/>
    <mergeCell ref="A2:E2"/>
    <mergeCell ref="A3:A5"/>
    <mergeCell ref="B3:E3"/>
    <mergeCell ref="B4:B5"/>
    <mergeCell ref="D4:E4"/>
  </mergeCells>
  <phoneticPr fontId="30" type="noConversion"/>
  <pageMargins left="0.7" right="0.7" top="0.75" bottom="0.75" header="0.3" footer="0.3"/>
  <pageSetup paperSize="9" scale="85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43"/>
  <sheetViews>
    <sheetView workbookViewId="0">
      <selection activeCell="C4" sqref="C4"/>
    </sheetView>
  </sheetViews>
  <sheetFormatPr defaultColWidth="8.875" defaultRowHeight="16.5"/>
  <cols>
    <col min="1" max="1" width="45.375" customWidth="1"/>
    <col min="2" max="2" width="9.875" customWidth="1"/>
    <col min="3" max="3" width="11.625" bestFit="1" customWidth="1"/>
    <col min="4" max="4" width="9.875" bestFit="1" customWidth="1"/>
    <col min="5" max="5" width="16.125" customWidth="1"/>
  </cols>
  <sheetData>
    <row r="1" spans="1:5" s="10" customFormat="1" ht="47.25" customHeight="1">
      <c r="A1" s="109" t="s">
        <v>59</v>
      </c>
      <c r="B1" s="126"/>
      <c r="C1" s="126"/>
      <c r="D1" s="126"/>
      <c r="E1" s="126"/>
    </row>
    <row r="2" spans="1:5" ht="34.5" customHeight="1">
      <c r="A2" s="127" t="s">
        <v>60</v>
      </c>
      <c r="B2" s="128"/>
      <c r="C2" s="128"/>
      <c r="D2" s="128"/>
      <c r="E2" s="128"/>
    </row>
    <row r="3" spans="1:5" ht="19.5" customHeight="1">
      <c r="A3" s="129" t="s">
        <v>61</v>
      </c>
      <c r="B3" s="131" t="s">
        <v>62</v>
      </c>
      <c r="C3" s="131"/>
      <c r="D3" s="131"/>
      <c r="E3" s="132"/>
    </row>
    <row r="4" spans="1:5" ht="31.5" customHeight="1">
      <c r="A4" s="130"/>
      <c r="B4" s="133" t="s">
        <v>63</v>
      </c>
      <c r="C4" s="1" t="s">
        <v>64</v>
      </c>
      <c r="D4" s="133" t="s">
        <v>65</v>
      </c>
      <c r="E4" s="134"/>
    </row>
    <row r="5" spans="1:5" ht="32.25">
      <c r="A5" s="130"/>
      <c r="B5" s="133"/>
      <c r="C5" s="1" t="s">
        <v>20</v>
      </c>
      <c r="D5" s="1" t="s">
        <v>20</v>
      </c>
      <c r="E5" s="20" t="s">
        <v>21</v>
      </c>
    </row>
    <row r="6" spans="1:5" ht="36.75" customHeight="1">
      <c r="A6" s="21" t="s">
        <v>66</v>
      </c>
      <c r="B6" s="13">
        <f>C6+D6</f>
        <v>10283</v>
      </c>
      <c r="C6" s="5">
        <f>SUM(C8:C19)</f>
        <v>8830</v>
      </c>
      <c r="D6" s="5">
        <f>SUM(D8:D19)</f>
        <v>1453</v>
      </c>
      <c r="E6" s="22">
        <f>D6/B6</f>
        <v>0.14130117669940678</v>
      </c>
    </row>
    <row r="7" spans="1:5" ht="36.75" customHeight="1">
      <c r="A7" s="120" t="s">
        <v>67</v>
      </c>
      <c r="B7" s="121"/>
      <c r="C7" s="121"/>
      <c r="D7" s="121"/>
      <c r="E7" s="122"/>
    </row>
    <row r="8" spans="1:5">
      <c r="A8" s="23" t="s">
        <v>68</v>
      </c>
      <c r="B8" s="8">
        <f>C8+D8</f>
        <v>3290</v>
      </c>
      <c r="C8" s="14">
        <v>2891</v>
      </c>
      <c r="D8" s="14">
        <v>399</v>
      </c>
      <c r="E8" s="22">
        <f>D8/B8</f>
        <v>0.12127659574468085</v>
      </c>
    </row>
    <row r="9" spans="1:5">
      <c r="A9" s="23" t="s">
        <v>69</v>
      </c>
      <c r="B9" s="8">
        <f t="shared" ref="B9:B42" si="0">C9+D9</f>
        <v>2058</v>
      </c>
      <c r="C9" s="14">
        <v>1755</v>
      </c>
      <c r="D9" s="14">
        <v>303</v>
      </c>
      <c r="E9" s="22">
        <f t="shared" ref="E9:E19" si="1">D9/B9</f>
        <v>0.14723032069970846</v>
      </c>
    </row>
    <row r="10" spans="1:5">
      <c r="A10" s="23" t="s">
        <v>70</v>
      </c>
      <c r="B10" s="8">
        <f t="shared" si="0"/>
        <v>1227</v>
      </c>
      <c r="C10" s="14">
        <v>1087</v>
      </c>
      <c r="D10" s="14">
        <v>140</v>
      </c>
      <c r="E10" s="22">
        <f t="shared" si="1"/>
        <v>0.11409942950285248</v>
      </c>
    </row>
    <row r="11" spans="1:5">
      <c r="A11" s="23" t="s">
        <v>71</v>
      </c>
      <c r="B11" s="8">
        <f t="shared" si="0"/>
        <v>830</v>
      </c>
      <c r="C11" s="14">
        <v>710</v>
      </c>
      <c r="D11" s="14">
        <v>120</v>
      </c>
      <c r="E11" s="22">
        <f t="shared" si="1"/>
        <v>0.14457831325301204</v>
      </c>
    </row>
    <row r="12" spans="1:5">
      <c r="A12" s="23" t="s">
        <v>72</v>
      </c>
      <c r="B12" s="8">
        <f t="shared" si="0"/>
        <v>779</v>
      </c>
      <c r="C12" s="14">
        <v>624</v>
      </c>
      <c r="D12" s="14">
        <v>155</v>
      </c>
      <c r="E12" s="22">
        <f t="shared" si="1"/>
        <v>0.19897304236200256</v>
      </c>
    </row>
    <row r="13" spans="1:5">
      <c r="A13" s="23" t="s">
        <v>73</v>
      </c>
      <c r="B13" s="8">
        <f t="shared" si="0"/>
        <v>717</v>
      </c>
      <c r="C13" s="14">
        <v>626</v>
      </c>
      <c r="D13" s="14">
        <v>91</v>
      </c>
      <c r="E13" s="22">
        <f t="shared" si="1"/>
        <v>0.12691771269177127</v>
      </c>
    </row>
    <row r="14" spans="1:5">
      <c r="A14" s="23" t="s">
        <v>74</v>
      </c>
      <c r="B14" s="8">
        <f t="shared" si="0"/>
        <v>346</v>
      </c>
      <c r="C14" s="14">
        <v>297</v>
      </c>
      <c r="D14" s="14">
        <v>49</v>
      </c>
      <c r="E14" s="22">
        <f t="shared" si="1"/>
        <v>0.1416184971098266</v>
      </c>
    </row>
    <row r="15" spans="1:5">
      <c r="A15" s="23" t="s">
        <v>75</v>
      </c>
      <c r="B15" s="8">
        <f t="shared" si="0"/>
        <v>80</v>
      </c>
      <c r="C15" s="14">
        <v>71</v>
      </c>
      <c r="D15" s="14">
        <v>9</v>
      </c>
      <c r="E15" s="22">
        <f t="shared" si="1"/>
        <v>0.1125</v>
      </c>
    </row>
    <row r="16" spans="1:5">
      <c r="A16" s="23" t="s">
        <v>76</v>
      </c>
      <c r="B16" s="8">
        <f t="shared" si="0"/>
        <v>380</v>
      </c>
      <c r="C16" s="14">
        <v>298</v>
      </c>
      <c r="D16" s="14">
        <v>82</v>
      </c>
      <c r="E16" s="22">
        <f t="shared" si="1"/>
        <v>0.21578947368421053</v>
      </c>
    </row>
    <row r="17" spans="1:6">
      <c r="A17" s="23" t="s">
        <v>77</v>
      </c>
      <c r="B17" s="8">
        <f t="shared" si="0"/>
        <v>209</v>
      </c>
      <c r="C17" s="14">
        <v>172</v>
      </c>
      <c r="D17" s="14">
        <v>37</v>
      </c>
      <c r="E17" s="22">
        <f t="shared" si="1"/>
        <v>0.17703349282296652</v>
      </c>
    </row>
    <row r="18" spans="1:6">
      <c r="A18" s="23" t="s">
        <v>78</v>
      </c>
      <c r="B18" s="8">
        <f t="shared" si="0"/>
        <v>221</v>
      </c>
      <c r="C18" s="14">
        <v>185</v>
      </c>
      <c r="D18" s="14">
        <v>36</v>
      </c>
      <c r="E18" s="22">
        <f t="shared" si="1"/>
        <v>0.16289592760180996</v>
      </c>
    </row>
    <row r="19" spans="1:6">
      <c r="A19" s="23" t="s">
        <v>79</v>
      </c>
      <c r="B19" s="8">
        <f t="shared" si="0"/>
        <v>146</v>
      </c>
      <c r="C19" s="14">
        <v>114</v>
      </c>
      <c r="D19" s="14">
        <v>32</v>
      </c>
      <c r="E19" s="22">
        <f t="shared" si="1"/>
        <v>0.21917808219178081</v>
      </c>
    </row>
    <row r="20" spans="1:6" ht="40.5" customHeight="1">
      <c r="A20" s="123" t="s">
        <v>80</v>
      </c>
      <c r="B20" s="124"/>
      <c r="C20" s="124"/>
      <c r="D20" s="124"/>
      <c r="E20" s="125"/>
    </row>
    <row r="21" spans="1:6">
      <c r="A21" s="24" t="s">
        <v>81</v>
      </c>
      <c r="B21" s="8">
        <f t="shared" si="0"/>
        <v>989</v>
      </c>
      <c r="C21" s="14">
        <v>813</v>
      </c>
      <c r="D21" s="14">
        <v>176</v>
      </c>
      <c r="E21" s="22">
        <f>D21/B21</f>
        <v>0.17795753286147623</v>
      </c>
      <c r="F21" s="25"/>
    </row>
    <row r="22" spans="1:6">
      <c r="A22" s="24" t="s">
        <v>82</v>
      </c>
      <c r="B22" s="8">
        <f t="shared" si="0"/>
        <v>336</v>
      </c>
      <c r="C22" s="14">
        <v>320</v>
      </c>
      <c r="D22" s="14">
        <v>16</v>
      </c>
      <c r="E22" s="22">
        <f t="shared" ref="E22:E42" si="2">D22/B22</f>
        <v>4.7619047619047616E-2</v>
      </c>
    </row>
    <row r="23" spans="1:6">
      <c r="A23" s="24" t="s">
        <v>83</v>
      </c>
      <c r="B23" s="8">
        <f t="shared" si="0"/>
        <v>10</v>
      </c>
      <c r="C23" s="14">
        <v>10</v>
      </c>
      <c r="D23" s="14">
        <v>0</v>
      </c>
      <c r="E23" s="22">
        <f t="shared" si="2"/>
        <v>0</v>
      </c>
    </row>
    <row r="24" spans="1:6">
      <c r="A24" s="24" t="s">
        <v>84</v>
      </c>
      <c r="B24" s="8">
        <f t="shared" si="0"/>
        <v>1080</v>
      </c>
      <c r="C24" s="14">
        <v>969</v>
      </c>
      <c r="D24" s="14">
        <v>111</v>
      </c>
      <c r="E24" s="22">
        <f t="shared" si="2"/>
        <v>0.10277777777777777</v>
      </c>
    </row>
    <row r="25" spans="1:6">
      <c r="A25" s="23" t="s">
        <v>85</v>
      </c>
      <c r="B25" s="8">
        <f t="shared" si="0"/>
        <v>163</v>
      </c>
      <c r="C25" s="14">
        <v>133</v>
      </c>
      <c r="D25" s="14">
        <v>30</v>
      </c>
      <c r="E25" s="22">
        <f t="shared" si="2"/>
        <v>0.18404907975460122</v>
      </c>
    </row>
    <row r="26" spans="1:6">
      <c r="A26" s="23" t="s">
        <v>86</v>
      </c>
      <c r="B26" s="8">
        <f t="shared" si="0"/>
        <v>72</v>
      </c>
      <c r="C26" s="14">
        <v>67</v>
      </c>
      <c r="D26" s="14">
        <v>5</v>
      </c>
      <c r="E26" s="22">
        <f t="shared" si="2"/>
        <v>6.9444444444444448E-2</v>
      </c>
    </row>
    <row r="27" spans="1:6">
      <c r="A27" s="23" t="s">
        <v>87</v>
      </c>
      <c r="B27" s="8">
        <f t="shared" si="0"/>
        <v>12</v>
      </c>
      <c r="C27" s="14">
        <v>11</v>
      </c>
      <c r="D27" s="14">
        <v>1</v>
      </c>
      <c r="E27" s="22">
        <f t="shared" si="2"/>
        <v>8.3333333333333329E-2</v>
      </c>
    </row>
    <row r="28" spans="1:6">
      <c r="A28" s="23" t="s">
        <v>88</v>
      </c>
      <c r="B28" s="8">
        <f t="shared" si="0"/>
        <v>195</v>
      </c>
      <c r="C28" s="14">
        <v>145</v>
      </c>
      <c r="D28" s="14">
        <v>50</v>
      </c>
      <c r="E28" s="22">
        <f t="shared" si="2"/>
        <v>0.25641025641025639</v>
      </c>
    </row>
    <row r="29" spans="1:6">
      <c r="A29" s="23" t="s">
        <v>89</v>
      </c>
      <c r="B29" s="8">
        <f t="shared" si="0"/>
        <v>405</v>
      </c>
      <c r="C29" s="14">
        <v>319</v>
      </c>
      <c r="D29" s="14">
        <v>86</v>
      </c>
      <c r="E29" s="22">
        <f t="shared" si="2"/>
        <v>0.21234567901234569</v>
      </c>
    </row>
    <row r="30" spans="1:6">
      <c r="A30" s="23" t="s">
        <v>90</v>
      </c>
      <c r="B30" s="8">
        <f t="shared" si="0"/>
        <v>438</v>
      </c>
      <c r="C30" s="14">
        <v>381</v>
      </c>
      <c r="D30" s="14">
        <v>57</v>
      </c>
      <c r="E30" s="22">
        <f t="shared" si="2"/>
        <v>0.13013698630136986</v>
      </c>
    </row>
    <row r="31" spans="1:6">
      <c r="A31" s="23" t="s">
        <v>91</v>
      </c>
      <c r="B31" s="8">
        <f t="shared" si="0"/>
        <v>2427</v>
      </c>
      <c r="C31" s="14">
        <v>2036</v>
      </c>
      <c r="D31" s="14">
        <v>391</v>
      </c>
      <c r="E31" s="22">
        <f t="shared" si="2"/>
        <v>0.16110424392253811</v>
      </c>
    </row>
    <row r="32" spans="1:6">
      <c r="A32" s="23" t="s">
        <v>92</v>
      </c>
      <c r="B32" s="8">
        <f t="shared" si="0"/>
        <v>1266</v>
      </c>
      <c r="C32" s="14">
        <v>1121</v>
      </c>
      <c r="D32" s="14">
        <v>145</v>
      </c>
      <c r="E32" s="22">
        <f t="shared" si="2"/>
        <v>0.11453396524486571</v>
      </c>
    </row>
    <row r="33" spans="1:5">
      <c r="A33" s="23" t="s">
        <v>93</v>
      </c>
      <c r="B33" s="8">
        <f t="shared" si="0"/>
        <v>30</v>
      </c>
      <c r="C33" s="14">
        <v>28</v>
      </c>
      <c r="D33" s="14">
        <v>2</v>
      </c>
      <c r="E33" s="22">
        <f t="shared" si="2"/>
        <v>6.6666666666666666E-2</v>
      </c>
    </row>
    <row r="34" spans="1:5">
      <c r="A34" s="23" t="s">
        <v>94</v>
      </c>
      <c r="B34" s="8">
        <f t="shared" si="0"/>
        <v>330</v>
      </c>
      <c r="C34" s="14">
        <v>301</v>
      </c>
      <c r="D34" s="14">
        <v>29</v>
      </c>
      <c r="E34" s="22">
        <f t="shared" si="2"/>
        <v>8.7878787878787876E-2</v>
      </c>
    </row>
    <row r="35" spans="1:5">
      <c r="A35" s="23" t="s">
        <v>95</v>
      </c>
      <c r="B35" s="8">
        <f t="shared" si="0"/>
        <v>667</v>
      </c>
      <c r="C35" s="14">
        <v>564</v>
      </c>
      <c r="D35" s="14">
        <v>103</v>
      </c>
      <c r="E35" s="22">
        <f t="shared" si="2"/>
        <v>0.15442278860569716</v>
      </c>
    </row>
    <row r="36" spans="1:5">
      <c r="A36" s="23" t="s">
        <v>96</v>
      </c>
      <c r="B36" s="8">
        <f t="shared" si="0"/>
        <v>341</v>
      </c>
      <c r="C36" s="14">
        <v>324</v>
      </c>
      <c r="D36" s="14">
        <v>17</v>
      </c>
      <c r="E36" s="22">
        <f t="shared" si="2"/>
        <v>4.9853372434017593E-2</v>
      </c>
    </row>
    <row r="37" spans="1:5">
      <c r="A37" s="23" t="s">
        <v>97</v>
      </c>
      <c r="B37" s="8">
        <f t="shared" si="0"/>
        <v>540</v>
      </c>
      <c r="C37" s="14">
        <v>497</v>
      </c>
      <c r="D37" s="14">
        <v>43</v>
      </c>
      <c r="E37" s="22">
        <f t="shared" si="2"/>
        <v>7.9629629629629634E-2</v>
      </c>
    </row>
    <row r="38" spans="1:5">
      <c r="A38" s="23" t="s">
        <v>98</v>
      </c>
      <c r="B38" s="8">
        <f t="shared" si="0"/>
        <v>22</v>
      </c>
      <c r="C38" s="14">
        <v>17</v>
      </c>
      <c r="D38" s="14">
        <v>5</v>
      </c>
      <c r="E38" s="22">
        <f t="shared" si="2"/>
        <v>0.22727272727272727</v>
      </c>
    </row>
    <row r="39" spans="1:5">
      <c r="A39" s="23" t="s">
        <v>99</v>
      </c>
      <c r="B39" s="8">
        <f t="shared" si="0"/>
        <v>206</v>
      </c>
      <c r="C39" s="14">
        <v>178</v>
      </c>
      <c r="D39" s="14">
        <v>28</v>
      </c>
      <c r="E39" s="22">
        <f t="shared" si="2"/>
        <v>0.13592233009708737</v>
      </c>
    </row>
    <row r="40" spans="1:5">
      <c r="A40" s="23" t="s">
        <v>100</v>
      </c>
      <c r="B40" s="8">
        <f t="shared" si="0"/>
        <v>698</v>
      </c>
      <c r="C40" s="14">
        <v>552</v>
      </c>
      <c r="D40" s="14">
        <v>146</v>
      </c>
      <c r="E40" s="22">
        <f t="shared" si="2"/>
        <v>0.20916905444126074</v>
      </c>
    </row>
    <row r="41" spans="1:5">
      <c r="A41" s="23" t="s">
        <v>101</v>
      </c>
      <c r="B41" s="8">
        <f t="shared" si="0"/>
        <v>5</v>
      </c>
      <c r="C41" s="14">
        <v>5</v>
      </c>
      <c r="D41" s="14">
        <v>0</v>
      </c>
      <c r="E41" s="22">
        <f t="shared" si="2"/>
        <v>0</v>
      </c>
    </row>
    <row r="42" spans="1:5">
      <c r="A42" s="26" t="s">
        <v>102</v>
      </c>
      <c r="B42" s="30">
        <f t="shared" si="0"/>
        <v>51</v>
      </c>
      <c r="C42" s="28">
        <v>39</v>
      </c>
      <c r="D42" s="28">
        <v>12</v>
      </c>
      <c r="E42" s="29">
        <f t="shared" si="2"/>
        <v>0.23529411764705882</v>
      </c>
    </row>
    <row r="43" spans="1:5">
      <c r="B43" s="15"/>
      <c r="C43" s="15"/>
      <c r="D43" s="15"/>
    </row>
  </sheetData>
  <mergeCells count="8">
    <mergeCell ref="A20:E20"/>
    <mergeCell ref="A3:A5"/>
    <mergeCell ref="B4:B5"/>
    <mergeCell ref="A1:E1"/>
    <mergeCell ref="A2:E2"/>
    <mergeCell ref="B3:E3"/>
    <mergeCell ref="D4:E4"/>
    <mergeCell ref="A7:E7"/>
  </mergeCells>
  <phoneticPr fontId="30" type="noConversion"/>
  <pageMargins left="0.7" right="0.7" top="0.75" bottom="0.75" header="0.3" footer="0.3"/>
  <pageSetup paperSize="9" scale="85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topLeftCell="A4" workbookViewId="0">
      <selection activeCell="E18" sqref="E18"/>
    </sheetView>
  </sheetViews>
  <sheetFormatPr defaultColWidth="8.875" defaultRowHeight="16.5"/>
  <cols>
    <col min="1" max="1" width="45.375" customWidth="1"/>
    <col min="2" max="2" width="9.875" customWidth="1"/>
    <col min="3" max="3" width="11.625" bestFit="1" customWidth="1"/>
    <col min="4" max="4" width="9.875" bestFit="1" customWidth="1"/>
    <col min="5" max="5" width="16.125" customWidth="1"/>
  </cols>
  <sheetData>
    <row r="1" spans="1:5" s="10" customFormat="1" ht="47.25" customHeight="1">
      <c r="A1" s="109" t="s">
        <v>59</v>
      </c>
      <c r="B1" s="126"/>
      <c r="C1" s="126"/>
      <c r="D1" s="126"/>
      <c r="E1" s="126"/>
    </row>
    <row r="2" spans="1:5" ht="34.5" customHeight="1">
      <c r="A2" s="127" t="s">
        <v>60</v>
      </c>
      <c r="B2" s="128"/>
      <c r="C2" s="128"/>
      <c r="D2" s="128"/>
      <c r="E2" s="128"/>
    </row>
    <row r="3" spans="1:5" ht="19.5" customHeight="1">
      <c r="A3" s="129" t="s">
        <v>61</v>
      </c>
      <c r="B3" s="131" t="s">
        <v>103</v>
      </c>
      <c r="C3" s="131"/>
      <c r="D3" s="131"/>
      <c r="E3" s="132"/>
    </row>
    <row r="4" spans="1:5" ht="31.5" customHeight="1">
      <c r="A4" s="130"/>
      <c r="B4" s="133" t="s">
        <v>63</v>
      </c>
      <c r="C4" s="1" t="s">
        <v>64</v>
      </c>
      <c r="D4" s="133" t="s">
        <v>65</v>
      </c>
      <c r="E4" s="134"/>
    </row>
    <row r="5" spans="1:5" ht="32.25">
      <c r="A5" s="130"/>
      <c r="B5" s="133"/>
      <c r="C5" s="1" t="s">
        <v>20</v>
      </c>
      <c r="D5" s="1" t="s">
        <v>20</v>
      </c>
      <c r="E5" s="20" t="s">
        <v>21</v>
      </c>
    </row>
    <row r="6" spans="1:5" ht="36.75" customHeight="1">
      <c r="A6" s="21" t="s">
        <v>66</v>
      </c>
      <c r="B6" s="13">
        <f>C6+D6</f>
        <v>12371</v>
      </c>
      <c r="C6" s="5">
        <f>SUM(C8:C19)</f>
        <v>10542</v>
      </c>
      <c r="D6" s="5">
        <f>SUM(D8:D19)</f>
        <v>1829</v>
      </c>
      <c r="E6" s="22">
        <f>D6/B6</f>
        <v>0.14784576832915691</v>
      </c>
    </row>
    <row r="7" spans="1:5" ht="36.75" customHeight="1">
      <c r="A7" s="120" t="s">
        <v>67</v>
      </c>
      <c r="B7" s="121"/>
      <c r="C7" s="121"/>
      <c r="D7" s="121"/>
      <c r="E7" s="122"/>
    </row>
    <row r="8" spans="1:5">
      <c r="A8" s="23" t="s">
        <v>68</v>
      </c>
      <c r="B8" s="8">
        <f>C8+D8</f>
        <v>3970</v>
      </c>
      <c r="C8" s="14">
        <v>3321</v>
      </c>
      <c r="D8" s="14">
        <v>649</v>
      </c>
      <c r="E8" s="22">
        <f>D8/B8</f>
        <v>0.16347607052896726</v>
      </c>
    </row>
    <row r="9" spans="1:5">
      <c r="A9" s="23" t="s">
        <v>69</v>
      </c>
      <c r="B9" s="8">
        <f t="shared" ref="B9:B42" si="0">C9+D9</f>
        <v>1434</v>
      </c>
      <c r="C9" s="14">
        <v>1203</v>
      </c>
      <c r="D9" s="14">
        <v>231</v>
      </c>
      <c r="E9" s="22">
        <f t="shared" ref="E9:E19" si="1">D9/B9</f>
        <v>0.16108786610878661</v>
      </c>
    </row>
    <row r="10" spans="1:5">
      <c r="A10" s="23" t="s">
        <v>70</v>
      </c>
      <c r="B10" s="8">
        <f t="shared" si="0"/>
        <v>1182</v>
      </c>
      <c r="C10" s="14">
        <v>1036</v>
      </c>
      <c r="D10" s="14">
        <v>146</v>
      </c>
      <c r="E10" s="22">
        <f t="shared" si="1"/>
        <v>0.12351945854483926</v>
      </c>
    </row>
    <row r="11" spans="1:5">
      <c r="A11" s="23" t="s">
        <v>71</v>
      </c>
      <c r="B11" s="8">
        <f t="shared" si="0"/>
        <v>1126</v>
      </c>
      <c r="C11" s="14">
        <v>954</v>
      </c>
      <c r="D11" s="14">
        <v>172</v>
      </c>
      <c r="E11" s="22">
        <f t="shared" si="1"/>
        <v>0.15275310834813499</v>
      </c>
    </row>
    <row r="12" spans="1:5">
      <c r="A12" s="23" t="s">
        <v>72</v>
      </c>
      <c r="B12" s="8">
        <f t="shared" si="0"/>
        <v>1046</v>
      </c>
      <c r="C12" s="14">
        <v>921</v>
      </c>
      <c r="D12" s="14">
        <v>125</v>
      </c>
      <c r="E12" s="22">
        <f t="shared" si="1"/>
        <v>0.11950286806883365</v>
      </c>
    </row>
    <row r="13" spans="1:5">
      <c r="A13" s="23" t="s">
        <v>73</v>
      </c>
      <c r="B13" s="8">
        <f t="shared" si="0"/>
        <v>1297</v>
      </c>
      <c r="C13" s="14">
        <v>1132</v>
      </c>
      <c r="D13" s="14">
        <v>165</v>
      </c>
      <c r="E13" s="22">
        <f t="shared" si="1"/>
        <v>0.1272166538164996</v>
      </c>
    </row>
    <row r="14" spans="1:5">
      <c r="A14" s="23" t="s">
        <v>74</v>
      </c>
      <c r="B14" s="8">
        <f t="shared" si="0"/>
        <v>874</v>
      </c>
      <c r="C14" s="14">
        <v>772</v>
      </c>
      <c r="D14" s="14">
        <v>102</v>
      </c>
      <c r="E14" s="22">
        <f t="shared" si="1"/>
        <v>0.11670480549199085</v>
      </c>
    </row>
    <row r="15" spans="1:5">
      <c r="A15" s="23" t="s">
        <v>75</v>
      </c>
      <c r="B15" s="8">
        <f t="shared" si="0"/>
        <v>411</v>
      </c>
      <c r="C15" s="14">
        <v>357</v>
      </c>
      <c r="D15" s="14">
        <v>54</v>
      </c>
      <c r="E15" s="22">
        <f t="shared" si="1"/>
        <v>0.13138686131386862</v>
      </c>
    </row>
    <row r="16" spans="1:5">
      <c r="A16" s="23" t="s">
        <v>76</v>
      </c>
      <c r="B16" s="8">
        <f t="shared" si="0"/>
        <v>102</v>
      </c>
      <c r="C16" s="14">
        <v>92</v>
      </c>
      <c r="D16" s="14">
        <v>10</v>
      </c>
      <c r="E16" s="22">
        <f t="shared" si="1"/>
        <v>9.8039215686274508E-2</v>
      </c>
    </row>
    <row r="17" spans="1:6">
      <c r="A17" s="23" t="s">
        <v>77</v>
      </c>
      <c r="B17" s="8">
        <f t="shared" si="0"/>
        <v>339</v>
      </c>
      <c r="C17" s="14">
        <v>285</v>
      </c>
      <c r="D17" s="14">
        <v>54</v>
      </c>
      <c r="E17" s="22">
        <f t="shared" si="1"/>
        <v>0.15929203539823009</v>
      </c>
    </row>
    <row r="18" spans="1:6">
      <c r="A18" s="23" t="s">
        <v>78</v>
      </c>
      <c r="B18" s="8">
        <f t="shared" si="0"/>
        <v>270</v>
      </c>
      <c r="C18" s="14">
        <v>210</v>
      </c>
      <c r="D18" s="14">
        <v>60</v>
      </c>
      <c r="E18" s="22">
        <f t="shared" si="1"/>
        <v>0.22222222222222221</v>
      </c>
    </row>
    <row r="19" spans="1:6">
      <c r="A19" s="23" t="s">
        <v>79</v>
      </c>
      <c r="B19" s="8">
        <f t="shared" si="0"/>
        <v>320</v>
      </c>
      <c r="C19" s="14">
        <v>259</v>
      </c>
      <c r="D19" s="14">
        <v>61</v>
      </c>
      <c r="E19" s="22">
        <f t="shared" si="1"/>
        <v>0.19062499999999999</v>
      </c>
    </row>
    <row r="20" spans="1:6" ht="40.5" customHeight="1">
      <c r="A20" s="123" t="s">
        <v>80</v>
      </c>
      <c r="B20" s="124"/>
      <c r="C20" s="124"/>
      <c r="D20" s="124"/>
      <c r="E20" s="125"/>
    </row>
    <row r="21" spans="1:6">
      <c r="A21" s="24" t="s">
        <v>81</v>
      </c>
      <c r="B21" s="8">
        <f t="shared" si="0"/>
        <v>1274</v>
      </c>
      <c r="C21" s="14">
        <v>1051</v>
      </c>
      <c r="D21" s="14">
        <v>223</v>
      </c>
      <c r="E21" s="22">
        <f>D21/B21</f>
        <v>0.1750392464678179</v>
      </c>
      <c r="F21" s="25"/>
    </row>
    <row r="22" spans="1:6">
      <c r="A22" s="24" t="s">
        <v>82</v>
      </c>
      <c r="B22" s="8">
        <f t="shared" si="0"/>
        <v>506</v>
      </c>
      <c r="C22" s="14">
        <v>471</v>
      </c>
      <c r="D22" s="14">
        <v>35</v>
      </c>
      <c r="E22" s="22">
        <f t="shared" ref="E22:E42" si="2">D22/B22</f>
        <v>6.9169960474308304E-2</v>
      </c>
    </row>
    <row r="23" spans="1:6">
      <c r="A23" s="24" t="s">
        <v>83</v>
      </c>
      <c r="B23" s="8">
        <f t="shared" si="0"/>
        <v>18</v>
      </c>
      <c r="C23" s="14">
        <v>17</v>
      </c>
      <c r="D23" s="14">
        <v>1</v>
      </c>
      <c r="E23" s="22">
        <f t="shared" si="2"/>
        <v>5.5555555555555552E-2</v>
      </c>
    </row>
    <row r="24" spans="1:6">
      <c r="A24" s="24" t="s">
        <v>84</v>
      </c>
      <c r="B24" s="8">
        <f t="shared" si="0"/>
        <v>1181</v>
      </c>
      <c r="C24" s="14">
        <v>1022</v>
      </c>
      <c r="D24" s="14">
        <v>159</v>
      </c>
      <c r="E24" s="22">
        <f t="shared" si="2"/>
        <v>0.13463166807790009</v>
      </c>
    </row>
    <row r="25" spans="1:6">
      <c r="A25" s="23" t="s">
        <v>85</v>
      </c>
      <c r="B25" s="8">
        <f t="shared" si="0"/>
        <v>128</v>
      </c>
      <c r="C25" s="14">
        <v>107</v>
      </c>
      <c r="D25" s="14">
        <v>21</v>
      </c>
      <c r="E25" s="22">
        <f t="shared" si="2"/>
        <v>0.1640625</v>
      </c>
    </row>
    <row r="26" spans="1:6">
      <c r="A26" s="23" t="s">
        <v>86</v>
      </c>
      <c r="B26" s="8">
        <f t="shared" si="0"/>
        <v>83</v>
      </c>
      <c r="C26" s="14">
        <v>70</v>
      </c>
      <c r="D26" s="14">
        <v>13</v>
      </c>
      <c r="E26" s="22">
        <f t="shared" si="2"/>
        <v>0.15662650602409639</v>
      </c>
    </row>
    <row r="27" spans="1:6">
      <c r="A27" s="23" t="s">
        <v>87</v>
      </c>
      <c r="B27" s="8">
        <f t="shared" si="0"/>
        <v>12</v>
      </c>
      <c r="C27" s="14">
        <v>11</v>
      </c>
      <c r="D27" s="14">
        <v>1</v>
      </c>
      <c r="E27" s="22">
        <f t="shared" si="2"/>
        <v>8.3333333333333329E-2</v>
      </c>
    </row>
    <row r="28" spans="1:6">
      <c r="A28" s="23" t="s">
        <v>88</v>
      </c>
      <c r="B28" s="8">
        <f t="shared" si="0"/>
        <v>255</v>
      </c>
      <c r="C28" s="14">
        <v>201</v>
      </c>
      <c r="D28" s="14">
        <v>54</v>
      </c>
      <c r="E28" s="22">
        <f t="shared" si="2"/>
        <v>0.21176470588235294</v>
      </c>
    </row>
    <row r="29" spans="1:6">
      <c r="A29" s="23" t="s">
        <v>89</v>
      </c>
      <c r="B29" s="8">
        <f t="shared" si="0"/>
        <v>416</v>
      </c>
      <c r="C29" s="14">
        <v>322</v>
      </c>
      <c r="D29" s="14">
        <v>94</v>
      </c>
      <c r="E29" s="22">
        <f t="shared" si="2"/>
        <v>0.22596153846153846</v>
      </c>
    </row>
    <row r="30" spans="1:6">
      <c r="A30" s="23" t="s">
        <v>90</v>
      </c>
      <c r="B30" s="8">
        <f t="shared" si="0"/>
        <v>573</v>
      </c>
      <c r="C30" s="14">
        <v>493</v>
      </c>
      <c r="D30" s="14">
        <v>80</v>
      </c>
      <c r="E30" s="22">
        <f t="shared" si="2"/>
        <v>0.13961605584642234</v>
      </c>
    </row>
    <row r="31" spans="1:6">
      <c r="A31" s="23" t="s">
        <v>91</v>
      </c>
      <c r="B31" s="8">
        <f t="shared" si="0"/>
        <v>2711</v>
      </c>
      <c r="C31" s="14">
        <v>2326</v>
      </c>
      <c r="D31" s="14">
        <v>385</v>
      </c>
      <c r="E31" s="22">
        <f t="shared" si="2"/>
        <v>0.14201401696790852</v>
      </c>
    </row>
    <row r="32" spans="1:6">
      <c r="A32" s="23" t="s">
        <v>92</v>
      </c>
      <c r="B32" s="8">
        <f t="shared" si="0"/>
        <v>1544</v>
      </c>
      <c r="C32" s="14">
        <v>1344</v>
      </c>
      <c r="D32" s="14">
        <v>200</v>
      </c>
      <c r="E32" s="22">
        <f t="shared" si="2"/>
        <v>0.12953367875647667</v>
      </c>
    </row>
    <row r="33" spans="1:5">
      <c r="A33" s="23" t="s">
        <v>93</v>
      </c>
      <c r="B33" s="8">
        <f t="shared" si="0"/>
        <v>49</v>
      </c>
      <c r="C33" s="14">
        <v>44</v>
      </c>
      <c r="D33" s="14">
        <v>5</v>
      </c>
      <c r="E33" s="22">
        <f t="shared" si="2"/>
        <v>0.10204081632653061</v>
      </c>
    </row>
    <row r="34" spans="1:5">
      <c r="A34" s="23" t="s">
        <v>94</v>
      </c>
      <c r="B34" s="8">
        <f t="shared" si="0"/>
        <v>405</v>
      </c>
      <c r="C34" s="14">
        <v>357</v>
      </c>
      <c r="D34" s="14">
        <v>48</v>
      </c>
      <c r="E34" s="22">
        <f t="shared" si="2"/>
        <v>0.11851851851851852</v>
      </c>
    </row>
    <row r="35" spans="1:5">
      <c r="A35" s="23" t="s">
        <v>95</v>
      </c>
      <c r="B35" s="8">
        <f t="shared" si="0"/>
        <v>814</v>
      </c>
      <c r="C35" s="14">
        <v>702</v>
      </c>
      <c r="D35" s="14">
        <v>112</v>
      </c>
      <c r="E35" s="22">
        <f t="shared" si="2"/>
        <v>0.13759213759213759</v>
      </c>
    </row>
    <row r="36" spans="1:5">
      <c r="A36" s="23" t="s">
        <v>96</v>
      </c>
      <c r="B36" s="8">
        <f t="shared" si="0"/>
        <v>355</v>
      </c>
      <c r="C36" s="14">
        <v>314</v>
      </c>
      <c r="D36" s="14">
        <v>41</v>
      </c>
      <c r="E36" s="22">
        <f t="shared" si="2"/>
        <v>0.11549295774647887</v>
      </c>
    </row>
    <row r="37" spans="1:5">
      <c r="A37" s="23" t="s">
        <v>97</v>
      </c>
      <c r="B37" s="8">
        <f t="shared" si="0"/>
        <v>623</v>
      </c>
      <c r="C37" s="14">
        <v>525</v>
      </c>
      <c r="D37" s="14">
        <v>98</v>
      </c>
      <c r="E37" s="22">
        <f t="shared" si="2"/>
        <v>0.15730337078651685</v>
      </c>
    </row>
    <row r="38" spans="1:5">
      <c r="A38" s="23" t="s">
        <v>98</v>
      </c>
      <c r="B38" s="8">
        <f t="shared" si="0"/>
        <v>34</v>
      </c>
      <c r="C38" s="14">
        <v>27</v>
      </c>
      <c r="D38" s="14">
        <v>7</v>
      </c>
      <c r="E38" s="22">
        <f t="shared" si="2"/>
        <v>0.20588235294117646</v>
      </c>
    </row>
    <row r="39" spans="1:5">
      <c r="A39" s="23" t="s">
        <v>99</v>
      </c>
      <c r="B39" s="8">
        <f t="shared" si="0"/>
        <v>271</v>
      </c>
      <c r="C39" s="14">
        <v>231</v>
      </c>
      <c r="D39" s="14">
        <v>40</v>
      </c>
      <c r="E39" s="22">
        <f t="shared" si="2"/>
        <v>0.14760147601476015</v>
      </c>
    </row>
    <row r="40" spans="1:5">
      <c r="A40" s="23" t="s">
        <v>100</v>
      </c>
      <c r="B40" s="8">
        <f t="shared" si="0"/>
        <v>847</v>
      </c>
      <c r="C40" s="14">
        <v>697</v>
      </c>
      <c r="D40" s="14">
        <v>150</v>
      </c>
      <c r="E40" s="22">
        <f t="shared" si="2"/>
        <v>0.17709563164108619</v>
      </c>
    </row>
    <row r="41" spans="1:5">
      <c r="A41" s="23" t="s">
        <v>101</v>
      </c>
      <c r="B41" s="8">
        <f t="shared" si="0"/>
        <v>12</v>
      </c>
      <c r="C41" s="14">
        <v>11</v>
      </c>
      <c r="D41" s="14">
        <v>1</v>
      </c>
      <c r="E41" s="22">
        <f t="shared" si="2"/>
        <v>8.3333333333333329E-2</v>
      </c>
    </row>
    <row r="42" spans="1:5">
      <c r="A42" s="26" t="s">
        <v>102</v>
      </c>
      <c r="B42" s="30">
        <f t="shared" si="0"/>
        <v>260</v>
      </c>
      <c r="C42" s="28">
        <v>199</v>
      </c>
      <c r="D42" s="28">
        <v>61</v>
      </c>
      <c r="E42" s="29">
        <f t="shared" si="2"/>
        <v>0.23461538461538461</v>
      </c>
    </row>
  </sheetData>
  <mergeCells count="8">
    <mergeCell ref="A20:E20"/>
    <mergeCell ref="A3:A5"/>
    <mergeCell ref="B4:B5"/>
    <mergeCell ref="A1:E1"/>
    <mergeCell ref="A2:E2"/>
    <mergeCell ref="B3:E3"/>
    <mergeCell ref="D4:E4"/>
    <mergeCell ref="A7:E7"/>
  </mergeCells>
  <phoneticPr fontId="3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2"/>
  <sheetViews>
    <sheetView workbookViewId="0">
      <selection activeCell="D8" sqref="D8"/>
    </sheetView>
  </sheetViews>
  <sheetFormatPr defaultColWidth="8.875" defaultRowHeight="16.5"/>
  <cols>
    <col min="1" max="1" width="45.375" customWidth="1"/>
    <col min="2" max="2" width="9.875" customWidth="1"/>
    <col min="3" max="3" width="11.625" bestFit="1" customWidth="1"/>
    <col min="4" max="4" width="9.875" bestFit="1" customWidth="1"/>
    <col min="5" max="5" width="16.125" customWidth="1"/>
  </cols>
  <sheetData>
    <row r="1" spans="1:5" s="10" customFormat="1" ht="47.25" customHeight="1">
      <c r="A1" s="109" t="s">
        <v>59</v>
      </c>
      <c r="B1" s="126"/>
      <c r="C1" s="126"/>
      <c r="D1" s="126"/>
      <c r="E1" s="126"/>
    </row>
    <row r="2" spans="1:5" ht="34.5" customHeight="1">
      <c r="A2" s="127" t="s">
        <v>60</v>
      </c>
      <c r="B2" s="128"/>
      <c r="C2" s="128"/>
      <c r="D2" s="128"/>
      <c r="E2" s="128"/>
    </row>
    <row r="3" spans="1:5" ht="19.5" customHeight="1">
      <c r="A3" s="129" t="s">
        <v>61</v>
      </c>
      <c r="B3" s="131" t="s">
        <v>104</v>
      </c>
      <c r="C3" s="131"/>
      <c r="D3" s="131"/>
      <c r="E3" s="132"/>
    </row>
    <row r="4" spans="1:5" ht="31.5" customHeight="1">
      <c r="A4" s="130"/>
      <c r="B4" s="133" t="s">
        <v>63</v>
      </c>
      <c r="C4" s="1" t="s">
        <v>64</v>
      </c>
      <c r="D4" s="133" t="s">
        <v>65</v>
      </c>
      <c r="E4" s="134"/>
    </row>
    <row r="5" spans="1:5" ht="32.25">
      <c r="A5" s="130"/>
      <c r="B5" s="133"/>
      <c r="C5" s="1" t="s">
        <v>20</v>
      </c>
      <c r="D5" s="1" t="s">
        <v>20</v>
      </c>
      <c r="E5" s="20" t="s">
        <v>21</v>
      </c>
    </row>
    <row r="6" spans="1:5" ht="36.75" customHeight="1">
      <c r="A6" s="21" t="s">
        <v>66</v>
      </c>
      <c r="B6" s="13">
        <f>C6+D6</f>
        <v>17315</v>
      </c>
      <c r="C6" s="5">
        <f>SUM(C8:C19)</f>
        <v>14558</v>
      </c>
      <c r="D6" s="5">
        <f>SUM(D8:D19)</f>
        <v>2757</v>
      </c>
      <c r="E6" s="22">
        <f>D6/B6</f>
        <v>0.15922610453364136</v>
      </c>
    </row>
    <row r="7" spans="1:5" ht="36.75" customHeight="1">
      <c r="A7" s="120" t="s">
        <v>67</v>
      </c>
      <c r="B7" s="121"/>
      <c r="C7" s="121"/>
      <c r="D7" s="121"/>
      <c r="E7" s="122"/>
    </row>
    <row r="8" spans="1:5">
      <c r="A8" s="23" t="s">
        <v>68</v>
      </c>
      <c r="B8" s="8">
        <f>C8+D8</f>
        <v>3679</v>
      </c>
      <c r="C8" s="14">
        <v>3124</v>
      </c>
      <c r="D8" s="14">
        <v>555</v>
      </c>
      <c r="E8" s="22">
        <f>D8/B8</f>
        <v>0.15085621092688231</v>
      </c>
    </row>
    <row r="9" spans="1:5">
      <c r="A9" s="23" t="s">
        <v>69</v>
      </c>
      <c r="B9" s="8">
        <f t="shared" ref="B9:B42" si="0">C9+D9</f>
        <v>2273</v>
      </c>
      <c r="C9" s="14">
        <v>2009</v>
      </c>
      <c r="D9" s="14">
        <v>264</v>
      </c>
      <c r="E9" s="22">
        <f t="shared" ref="E9:E19" si="1">D9/B9</f>
        <v>0.11614606247250329</v>
      </c>
    </row>
    <row r="10" spans="1:5">
      <c r="A10" s="23" t="s">
        <v>70</v>
      </c>
      <c r="B10" s="8">
        <f t="shared" si="0"/>
        <v>3245</v>
      </c>
      <c r="C10" s="14">
        <v>2706</v>
      </c>
      <c r="D10" s="14">
        <v>539</v>
      </c>
      <c r="E10" s="22">
        <f t="shared" si="1"/>
        <v>0.16610169491525423</v>
      </c>
    </row>
    <row r="11" spans="1:5">
      <c r="A11" s="23" t="s">
        <v>71</v>
      </c>
      <c r="B11" s="8">
        <f t="shared" si="0"/>
        <v>1444</v>
      </c>
      <c r="C11" s="14">
        <v>1229</v>
      </c>
      <c r="D11" s="14">
        <v>215</v>
      </c>
      <c r="E11" s="22">
        <f t="shared" si="1"/>
        <v>0.14889196675900276</v>
      </c>
    </row>
    <row r="12" spans="1:5">
      <c r="A12" s="23" t="s">
        <v>72</v>
      </c>
      <c r="B12" s="8">
        <f t="shared" si="0"/>
        <v>1368</v>
      </c>
      <c r="C12" s="14">
        <v>1118</v>
      </c>
      <c r="D12" s="14">
        <v>250</v>
      </c>
      <c r="E12" s="22">
        <f t="shared" si="1"/>
        <v>0.18274853801169591</v>
      </c>
    </row>
    <row r="13" spans="1:5">
      <c r="A13" s="23" t="s">
        <v>73</v>
      </c>
      <c r="B13" s="8">
        <f t="shared" si="0"/>
        <v>875</v>
      </c>
      <c r="C13" s="14">
        <v>699</v>
      </c>
      <c r="D13" s="14">
        <v>176</v>
      </c>
      <c r="E13" s="22">
        <f t="shared" si="1"/>
        <v>0.20114285714285715</v>
      </c>
    </row>
    <row r="14" spans="1:5">
      <c r="A14" s="23" t="s">
        <v>74</v>
      </c>
      <c r="B14" s="8">
        <f t="shared" si="0"/>
        <v>1566</v>
      </c>
      <c r="C14" s="14">
        <v>1257</v>
      </c>
      <c r="D14" s="14">
        <v>309</v>
      </c>
      <c r="E14" s="22">
        <f t="shared" si="1"/>
        <v>0.19731800766283525</v>
      </c>
    </row>
    <row r="15" spans="1:5">
      <c r="A15" s="23" t="s">
        <v>75</v>
      </c>
      <c r="B15" s="8">
        <f t="shared" si="0"/>
        <v>626</v>
      </c>
      <c r="C15" s="14">
        <v>545</v>
      </c>
      <c r="D15" s="14">
        <v>81</v>
      </c>
      <c r="E15" s="22">
        <f t="shared" si="1"/>
        <v>0.12939297124600638</v>
      </c>
    </row>
    <row r="16" spans="1:5">
      <c r="A16" s="23" t="s">
        <v>76</v>
      </c>
      <c r="B16" s="8">
        <f t="shared" si="0"/>
        <v>139</v>
      </c>
      <c r="C16" s="14">
        <v>116</v>
      </c>
      <c r="D16" s="14">
        <v>23</v>
      </c>
      <c r="E16" s="22">
        <f t="shared" si="1"/>
        <v>0.16546762589928057</v>
      </c>
    </row>
    <row r="17" spans="1:6">
      <c r="A17" s="23" t="s">
        <v>77</v>
      </c>
      <c r="B17" s="8">
        <f t="shared" si="0"/>
        <v>1008</v>
      </c>
      <c r="C17" s="14">
        <v>834</v>
      </c>
      <c r="D17" s="14">
        <v>174</v>
      </c>
      <c r="E17" s="22">
        <f t="shared" si="1"/>
        <v>0.17261904761904762</v>
      </c>
    </row>
    <row r="18" spans="1:6">
      <c r="A18" s="23" t="s">
        <v>78</v>
      </c>
      <c r="B18" s="8">
        <f t="shared" si="0"/>
        <v>1009</v>
      </c>
      <c r="C18" s="14">
        <v>855</v>
      </c>
      <c r="D18" s="14">
        <v>154</v>
      </c>
      <c r="E18" s="22">
        <f t="shared" si="1"/>
        <v>0.15262636273538158</v>
      </c>
    </row>
    <row r="19" spans="1:6">
      <c r="A19" s="23" t="s">
        <v>79</v>
      </c>
      <c r="B19" s="8">
        <f t="shared" si="0"/>
        <v>83</v>
      </c>
      <c r="C19" s="14">
        <v>66</v>
      </c>
      <c r="D19" s="14">
        <v>17</v>
      </c>
      <c r="E19" s="22">
        <f t="shared" si="1"/>
        <v>0.20481927710843373</v>
      </c>
    </row>
    <row r="20" spans="1:6" ht="40.5" customHeight="1">
      <c r="A20" s="123" t="s">
        <v>80</v>
      </c>
      <c r="B20" s="124"/>
      <c r="C20" s="124"/>
      <c r="D20" s="124"/>
      <c r="E20" s="125"/>
    </row>
    <row r="21" spans="1:6">
      <c r="A21" s="24" t="s">
        <v>81</v>
      </c>
      <c r="B21" s="8">
        <f t="shared" si="0"/>
        <v>1846</v>
      </c>
      <c r="C21" s="14">
        <v>1473</v>
      </c>
      <c r="D21" s="14">
        <v>373</v>
      </c>
      <c r="E21" s="22">
        <f>D21/B21</f>
        <v>0.20205850487540628</v>
      </c>
      <c r="F21" s="25"/>
    </row>
    <row r="22" spans="1:6">
      <c r="A22" s="24" t="s">
        <v>82</v>
      </c>
      <c r="B22" s="8">
        <f t="shared" si="0"/>
        <v>395</v>
      </c>
      <c r="C22" s="14">
        <v>365</v>
      </c>
      <c r="D22" s="14">
        <v>30</v>
      </c>
      <c r="E22" s="22">
        <f t="shared" ref="E22:E42" si="2">D22/B22</f>
        <v>7.5949367088607597E-2</v>
      </c>
    </row>
    <row r="23" spans="1:6">
      <c r="A23" s="24" t="s">
        <v>83</v>
      </c>
      <c r="B23" s="8">
        <f t="shared" si="0"/>
        <v>31</v>
      </c>
      <c r="C23" s="14">
        <v>29</v>
      </c>
      <c r="D23" s="14">
        <v>2</v>
      </c>
      <c r="E23" s="22">
        <f t="shared" si="2"/>
        <v>6.4516129032258063E-2</v>
      </c>
    </row>
    <row r="24" spans="1:6">
      <c r="A24" s="24" t="s">
        <v>84</v>
      </c>
      <c r="B24" s="8">
        <f t="shared" si="0"/>
        <v>1836</v>
      </c>
      <c r="C24" s="14">
        <v>1622</v>
      </c>
      <c r="D24" s="14">
        <v>214</v>
      </c>
      <c r="E24" s="22">
        <f t="shared" si="2"/>
        <v>0.11655773420479303</v>
      </c>
    </row>
    <row r="25" spans="1:6">
      <c r="A25" s="23" t="s">
        <v>85</v>
      </c>
      <c r="B25" s="8">
        <f t="shared" si="0"/>
        <v>275</v>
      </c>
      <c r="C25" s="14">
        <v>222</v>
      </c>
      <c r="D25" s="14">
        <v>53</v>
      </c>
      <c r="E25" s="22">
        <f t="shared" si="2"/>
        <v>0.19272727272727272</v>
      </c>
    </row>
    <row r="26" spans="1:6">
      <c r="A26" s="23" t="s">
        <v>86</v>
      </c>
      <c r="B26" s="8">
        <f t="shared" si="0"/>
        <v>90</v>
      </c>
      <c r="C26" s="14">
        <v>75</v>
      </c>
      <c r="D26" s="14">
        <v>15</v>
      </c>
      <c r="E26" s="22">
        <f t="shared" si="2"/>
        <v>0.16666666666666666</v>
      </c>
    </row>
    <row r="27" spans="1:6">
      <c r="A27" s="23" t="s">
        <v>87</v>
      </c>
      <c r="B27" s="8">
        <f t="shared" si="0"/>
        <v>27</v>
      </c>
      <c r="C27" s="14">
        <v>27</v>
      </c>
      <c r="D27" s="14">
        <v>0</v>
      </c>
      <c r="E27" s="22">
        <f t="shared" si="2"/>
        <v>0</v>
      </c>
    </row>
    <row r="28" spans="1:6">
      <c r="A28" s="23" t="s">
        <v>88</v>
      </c>
      <c r="B28" s="8">
        <f t="shared" si="0"/>
        <v>303</v>
      </c>
      <c r="C28" s="14">
        <v>233</v>
      </c>
      <c r="D28" s="14">
        <v>70</v>
      </c>
      <c r="E28" s="22">
        <f t="shared" si="2"/>
        <v>0.23102310231023102</v>
      </c>
    </row>
    <row r="29" spans="1:6">
      <c r="A29" s="23" t="s">
        <v>89</v>
      </c>
      <c r="B29" s="8">
        <f t="shared" si="0"/>
        <v>571</v>
      </c>
      <c r="C29" s="14">
        <v>440</v>
      </c>
      <c r="D29" s="14">
        <v>131</v>
      </c>
      <c r="E29" s="22">
        <f t="shared" si="2"/>
        <v>0.22942206654991243</v>
      </c>
    </row>
    <row r="30" spans="1:6">
      <c r="A30" s="23" t="s">
        <v>90</v>
      </c>
      <c r="B30" s="8">
        <f t="shared" si="0"/>
        <v>803</v>
      </c>
      <c r="C30" s="14">
        <v>671</v>
      </c>
      <c r="D30" s="14">
        <v>132</v>
      </c>
      <c r="E30" s="22">
        <f t="shared" si="2"/>
        <v>0.16438356164383561</v>
      </c>
    </row>
    <row r="31" spans="1:6">
      <c r="A31" s="23" t="s">
        <v>91</v>
      </c>
      <c r="B31" s="8">
        <f t="shared" si="0"/>
        <v>3695</v>
      </c>
      <c r="C31" s="14">
        <v>3129</v>
      </c>
      <c r="D31" s="14">
        <v>566</v>
      </c>
      <c r="E31" s="22">
        <f t="shared" si="2"/>
        <v>0.15317997293640054</v>
      </c>
    </row>
    <row r="32" spans="1:6">
      <c r="A32" s="23" t="s">
        <v>92</v>
      </c>
      <c r="B32" s="8">
        <f t="shared" si="0"/>
        <v>2275</v>
      </c>
      <c r="C32" s="14">
        <v>1895</v>
      </c>
      <c r="D32" s="14">
        <v>380</v>
      </c>
      <c r="E32" s="22">
        <f t="shared" si="2"/>
        <v>0.16703296703296702</v>
      </c>
    </row>
    <row r="33" spans="1:5">
      <c r="A33" s="23" t="s">
        <v>93</v>
      </c>
      <c r="B33" s="8">
        <f t="shared" si="0"/>
        <v>74</v>
      </c>
      <c r="C33" s="14">
        <v>68</v>
      </c>
      <c r="D33" s="14">
        <v>6</v>
      </c>
      <c r="E33" s="22">
        <f t="shared" si="2"/>
        <v>8.1081081081081086E-2</v>
      </c>
    </row>
    <row r="34" spans="1:5">
      <c r="A34" s="23" t="s">
        <v>94</v>
      </c>
      <c r="B34" s="8">
        <f t="shared" si="0"/>
        <v>473</v>
      </c>
      <c r="C34" s="14">
        <v>413</v>
      </c>
      <c r="D34" s="14">
        <v>60</v>
      </c>
      <c r="E34" s="22">
        <f t="shared" si="2"/>
        <v>0.12684989429175475</v>
      </c>
    </row>
    <row r="35" spans="1:5">
      <c r="A35" s="23" t="s">
        <v>95</v>
      </c>
      <c r="B35" s="8">
        <f t="shared" si="0"/>
        <v>1100</v>
      </c>
      <c r="C35" s="14">
        <v>922</v>
      </c>
      <c r="D35" s="14">
        <v>178</v>
      </c>
      <c r="E35" s="22">
        <f t="shared" si="2"/>
        <v>0.16181818181818181</v>
      </c>
    </row>
    <row r="36" spans="1:5">
      <c r="A36" s="23" t="s">
        <v>96</v>
      </c>
      <c r="B36" s="8">
        <f t="shared" si="0"/>
        <v>554</v>
      </c>
      <c r="C36" s="14">
        <v>514</v>
      </c>
      <c r="D36" s="14">
        <v>40</v>
      </c>
      <c r="E36" s="22">
        <f t="shared" si="2"/>
        <v>7.2202166064981949E-2</v>
      </c>
    </row>
    <row r="37" spans="1:5">
      <c r="A37" s="23" t="s">
        <v>97</v>
      </c>
      <c r="B37" s="8">
        <f t="shared" si="0"/>
        <v>988</v>
      </c>
      <c r="C37" s="14">
        <v>896</v>
      </c>
      <c r="D37" s="14">
        <v>92</v>
      </c>
      <c r="E37" s="22">
        <f t="shared" si="2"/>
        <v>9.3117408906882596E-2</v>
      </c>
    </row>
    <row r="38" spans="1:5">
      <c r="A38" s="23" t="s">
        <v>98</v>
      </c>
      <c r="B38" s="8">
        <f t="shared" si="0"/>
        <v>16</v>
      </c>
      <c r="C38" s="14">
        <v>16</v>
      </c>
      <c r="D38" s="14">
        <v>0</v>
      </c>
      <c r="E38" s="22">
        <f t="shared" si="2"/>
        <v>0</v>
      </c>
    </row>
    <row r="39" spans="1:5">
      <c r="A39" s="23" t="s">
        <v>99</v>
      </c>
      <c r="B39" s="8">
        <f t="shared" si="0"/>
        <v>325</v>
      </c>
      <c r="C39" s="14">
        <v>261</v>
      </c>
      <c r="D39" s="14">
        <v>64</v>
      </c>
      <c r="E39" s="22">
        <f t="shared" si="2"/>
        <v>0.19692307692307692</v>
      </c>
    </row>
    <row r="40" spans="1:5">
      <c r="A40" s="23" t="s">
        <v>100</v>
      </c>
      <c r="B40" s="8">
        <f t="shared" si="0"/>
        <v>1232</v>
      </c>
      <c r="C40" s="14">
        <v>984</v>
      </c>
      <c r="D40" s="14">
        <v>248</v>
      </c>
      <c r="E40" s="22">
        <f t="shared" si="2"/>
        <v>0.20129870129870131</v>
      </c>
    </row>
    <row r="41" spans="1:5">
      <c r="A41" s="23" t="s">
        <v>101</v>
      </c>
      <c r="B41" s="8">
        <f t="shared" si="0"/>
        <v>16</v>
      </c>
      <c r="C41" s="14">
        <v>12</v>
      </c>
      <c r="D41" s="14">
        <v>4</v>
      </c>
      <c r="E41" s="22">
        <f t="shared" si="2"/>
        <v>0.25</v>
      </c>
    </row>
    <row r="42" spans="1:5">
      <c r="A42" s="26" t="s">
        <v>102</v>
      </c>
      <c r="B42" s="30">
        <f t="shared" si="0"/>
        <v>390</v>
      </c>
      <c r="C42" s="28">
        <v>291</v>
      </c>
      <c r="D42" s="28">
        <v>99</v>
      </c>
      <c r="E42" s="29">
        <f t="shared" si="2"/>
        <v>0.25384615384615383</v>
      </c>
    </row>
  </sheetData>
  <mergeCells count="8">
    <mergeCell ref="A20:E20"/>
    <mergeCell ref="A3:A5"/>
    <mergeCell ref="B4:B5"/>
    <mergeCell ref="A1:E1"/>
    <mergeCell ref="A2:E2"/>
    <mergeCell ref="B3:E3"/>
    <mergeCell ref="D4:E4"/>
    <mergeCell ref="A7:E7"/>
  </mergeCells>
  <phoneticPr fontId="3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2"/>
  <sheetViews>
    <sheetView topLeftCell="A10" workbookViewId="0">
      <selection activeCell="H12" sqref="H12"/>
    </sheetView>
  </sheetViews>
  <sheetFormatPr defaultColWidth="8.875" defaultRowHeight="16.5"/>
  <cols>
    <col min="1" max="1" width="45.375" customWidth="1"/>
    <col min="2" max="2" width="9.875" customWidth="1"/>
    <col min="3" max="3" width="11.625" bestFit="1" customWidth="1"/>
    <col min="4" max="4" width="9.875" bestFit="1" customWidth="1"/>
    <col min="5" max="5" width="16.125" customWidth="1"/>
  </cols>
  <sheetData>
    <row r="1" spans="1:5" s="10" customFormat="1" ht="47.25" customHeight="1">
      <c r="A1" s="109" t="s">
        <v>59</v>
      </c>
      <c r="B1" s="126"/>
      <c r="C1" s="126"/>
      <c r="D1" s="126"/>
      <c r="E1" s="126"/>
    </row>
    <row r="2" spans="1:5" ht="34.5" customHeight="1">
      <c r="A2" s="127" t="s">
        <v>60</v>
      </c>
      <c r="B2" s="128"/>
      <c r="C2" s="128"/>
      <c r="D2" s="128"/>
      <c r="E2" s="128"/>
    </row>
    <row r="3" spans="1:5" ht="19.5" customHeight="1">
      <c r="A3" s="129" t="s">
        <v>61</v>
      </c>
      <c r="B3" s="131" t="s">
        <v>105</v>
      </c>
      <c r="C3" s="131"/>
      <c r="D3" s="131"/>
      <c r="E3" s="132"/>
    </row>
    <row r="4" spans="1:5" ht="31.5" customHeight="1">
      <c r="A4" s="130"/>
      <c r="B4" s="133" t="s">
        <v>63</v>
      </c>
      <c r="C4" s="1" t="s">
        <v>64</v>
      </c>
      <c r="D4" s="133" t="s">
        <v>65</v>
      </c>
      <c r="E4" s="134"/>
    </row>
    <row r="5" spans="1:5" ht="32.25">
      <c r="A5" s="130"/>
      <c r="B5" s="133"/>
      <c r="C5" s="1" t="s">
        <v>20</v>
      </c>
      <c r="D5" s="1" t="s">
        <v>20</v>
      </c>
      <c r="E5" s="20" t="s">
        <v>21</v>
      </c>
    </row>
    <row r="6" spans="1:5" ht="36.75" customHeight="1">
      <c r="A6" s="21" t="s">
        <v>66</v>
      </c>
      <c r="B6" s="13">
        <f>C6+D6</f>
        <v>12581</v>
      </c>
      <c r="C6" s="5">
        <f>SUM(C8:C19)</f>
        <v>10592</v>
      </c>
      <c r="D6" s="5">
        <f>SUM(D8:D19)</f>
        <v>1989</v>
      </c>
      <c r="E6" s="22">
        <f>D6/B6</f>
        <v>0.15809554089500039</v>
      </c>
    </row>
    <row r="7" spans="1:5" ht="36.75" customHeight="1">
      <c r="A7" s="120" t="s">
        <v>67</v>
      </c>
      <c r="B7" s="121"/>
      <c r="C7" s="121"/>
      <c r="D7" s="121"/>
      <c r="E7" s="122"/>
    </row>
    <row r="8" spans="1:5">
      <c r="A8" s="23" t="s">
        <v>68</v>
      </c>
      <c r="B8" s="8">
        <v>2741</v>
      </c>
      <c r="C8" s="14">
        <v>2362</v>
      </c>
      <c r="D8" s="14">
        <v>379</v>
      </c>
      <c r="E8" s="22">
        <f>D8/B8</f>
        <v>0.13827070412258299</v>
      </c>
    </row>
    <row r="9" spans="1:5">
      <c r="A9" s="23" t="s">
        <v>69</v>
      </c>
      <c r="B9" s="8">
        <v>3269</v>
      </c>
      <c r="C9" s="14">
        <v>2829</v>
      </c>
      <c r="D9" s="14">
        <v>440</v>
      </c>
      <c r="E9" s="22">
        <f t="shared" ref="E9:E19" si="0">D9/B9</f>
        <v>0.13459773631079841</v>
      </c>
    </row>
    <row r="10" spans="1:5">
      <c r="A10" s="23" t="s">
        <v>70</v>
      </c>
      <c r="B10" s="8">
        <v>1647</v>
      </c>
      <c r="C10" s="14">
        <v>1393</v>
      </c>
      <c r="D10" s="14">
        <v>254</v>
      </c>
      <c r="E10" s="22">
        <f t="shared" si="0"/>
        <v>0.15421979356405585</v>
      </c>
    </row>
    <row r="11" spans="1:5">
      <c r="A11" s="23" t="s">
        <v>71</v>
      </c>
      <c r="B11" s="8">
        <v>843</v>
      </c>
      <c r="C11" s="14">
        <v>638</v>
      </c>
      <c r="D11" s="14">
        <v>205</v>
      </c>
      <c r="E11" s="22">
        <f t="shared" si="0"/>
        <v>0.2431791221826809</v>
      </c>
    </row>
    <row r="12" spans="1:5">
      <c r="A12" s="23" t="s">
        <v>72</v>
      </c>
      <c r="B12" s="8">
        <v>544</v>
      </c>
      <c r="C12" s="14">
        <v>419</v>
      </c>
      <c r="D12" s="14">
        <v>125</v>
      </c>
      <c r="E12" s="22">
        <f t="shared" si="0"/>
        <v>0.22977941176470587</v>
      </c>
    </row>
    <row r="13" spans="1:5">
      <c r="A13" s="23" t="s">
        <v>73</v>
      </c>
      <c r="B13" s="8">
        <v>135</v>
      </c>
      <c r="C13" s="14">
        <v>112</v>
      </c>
      <c r="D13" s="14">
        <v>23</v>
      </c>
      <c r="E13" s="22">
        <f t="shared" si="0"/>
        <v>0.17037037037037037</v>
      </c>
    </row>
    <row r="14" spans="1:5">
      <c r="A14" s="23" t="s">
        <v>74</v>
      </c>
      <c r="B14" s="8">
        <v>89</v>
      </c>
      <c r="C14" s="14">
        <v>77</v>
      </c>
      <c r="D14" s="14">
        <v>12</v>
      </c>
      <c r="E14" s="22">
        <f t="shared" si="0"/>
        <v>0.1348314606741573</v>
      </c>
    </row>
    <row r="15" spans="1:5">
      <c r="A15" s="23" t="s">
        <v>75</v>
      </c>
      <c r="B15" s="8">
        <v>339</v>
      </c>
      <c r="C15" s="14">
        <v>293</v>
      </c>
      <c r="D15" s="14">
        <v>46</v>
      </c>
      <c r="E15" s="22">
        <f t="shared" si="0"/>
        <v>0.13569321533923304</v>
      </c>
    </row>
    <row r="16" spans="1:5">
      <c r="A16" s="23" t="s">
        <v>76</v>
      </c>
      <c r="B16" s="8">
        <v>1649</v>
      </c>
      <c r="C16" s="14">
        <v>1403</v>
      </c>
      <c r="D16" s="14">
        <v>246</v>
      </c>
      <c r="E16" s="22">
        <f t="shared" si="0"/>
        <v>0.14918132201334142</v>
      </c>
    </row>
    <row r="17" spans="1:6">
      <c r="A17" s="23" t="s">
        <v>77</v>
      </c>
      <c r="B17" s="8">
        <v>37</v>
      </c>
      <c r="C17" s="14">
        <v>32</v>
      </c>
      <c r="D17" s="14">
        <v>5</v>
      </c>
      <c r="E17" s="22">
        <f t="shared" si="0"/>
        <v>0.13513513513513514</v>
      </c>
    </row>
    <row r="18" spans="1:6">
      <c r="A18" s="23" t="s">
        <v>78</v>
      </c>
      <c r="B18" s="8">
        <v>1205</v>
      </c>
      <c r="C18" s="14">
        <v>962</v>
      </c>
      <c r="D18" s="14">
        <v>243</v>
      </c>
      <c r="E18" s="22">
        <f t="shared" si="0"/>
        <v>0.2016597510373444</v>
      </c>
    </row>
    <row r="19" spans="1:6">
      <c r="A19" s="23" t="s">
        <v>79</v>
      </c>
      <c r="B19" s="8">
        <v>83</v>
      </c>
      <c r="C19" s="14">
        <v>72</v>
      </c>
      <c r="D19" s="14">
        <v>11</v>
      </c>
      <c r="E19" s="22">
        <f t="shared" si="0"/>
        <v>0.13253012048192772</v>
      </c>
    </row>
    <row r="20" spans="1:6" ht="40.5" customHeight="1">
      <c r="A20" s="123" t="s">
        <v>80</v>
      </c>
      <c r="B20" s="124"/>
      <c r="C20" s="124"/>
      <c r="D20" s="124"/>
      <c r="E20" s="125"/>
    </row>
    <row r="21" spans="1:6">
      <c r="A21" s="24" t="s">
        <v>81</v>
      </c>
      <c r="B21" s="8">
        <v>1452</v>
      </c>
      <c r="C21" s="14">
        <v>1135</v>
      </c>
      <c r="D21" s="14">
        <v>317</v>
      </c>
      <c r="E21" s="22">
        <f>D21/B21</f>
        <v>0.21831955922865015</v>
      </c>
      <c r="F21" s="25"/>
    </row>
    <row r="22" spans="1:6">
      <c r="A22" s="24" t="s">
        <v>82</v>
      </c>
      <c r="B22" s="8">
        <v>248</v>
      </c>
      <c r="C22" s="14">
        <v>215</v>
      </c>
      <c r="D22" s="14">
        <v>33</v>
      </c>
      <c r="E22" s="22">
        <f t="shared" ref="E22:E41" si="1">D22/B22</f>
        <v>0.13306451612903225</v>
      </c>
    </row>
    <row r="23" spans="1:6">
      <c r="A23" s="24" t="s">
        <v>83</v>
      </c>
      <c r="B23" s="8">
        <v>12</v>
      </c>
      <c r="C23" s="14">
        <v>10</v>
      </c>
      <c r="D23" s="14">
        <v>2</v>
      </c>
      <c r="E23" s="22">
        <f t="shared" si="1"/>
        <v>0.16666666666666666</v>
      </c>
    </row>
    <row r="24" spans="1:6">
      <c r="A24" s="24" t="s">
        <v>84</v>
      </c>
      <c r="B24" s="8">
        <v>1499</v>
      </c>
      <c r="C24" s="14">
        <v>1282</v>
      </c>
      <c r="D24" s="14">
        <v>217</v>
      </c>
      <c r="E24" s="22">
        <f t="shared" si="1"/>
        <v>0.14476317545030021</v>
      </c>
    </row>
    <row r="25" spans="1:6">
      <c r="A25" s="23" t="s">
        <v>85</v>
      </c>
      <c r="B25" s="8">
        <v>190</v>
      </c>
      <c r="C25" s="14">
        <v>145</v>
      </c>
      <c r="D25" s="14">
        <v>45</v>
      </c>
      <c r="E25" s="22">
        <f t="shared" si="1"/>
        <v>0.23684210526315788</v>
      </c>
    </row>
    <row r="26" spans="1:6">
      <c r="A26" s="23" t="s">
        <v>86</v>
      </c>
      <c r="B26" s="8">
        <v>79</v>
      </c>
      <c r="C26" s="14">
        <v>60</v>
      </c>
      <c r="D26" s="14">
        <v>19</v>
      </c>
      <c r="E26" s="22">
        <f t="shared" si="1"/>
        <v>0.24050632911392406</v>
      </c>
    </row>
    <row r="27" spans="1:6">
      <c r="A27" s="23" t="s">
        <v>87</v>
      </c>
      <c r="B27" s="8">
        <v>13</v>
      </c>
      <c r="C27" s="14">
        <v>13</v>
      </c>
      <c r="D27" s="14">
        <v>0</v>
      </c>
      <c r="E27" s="22">
        <f t="shared" si="1"/>
        <v>0</v>
      </c>
    </row>
    <row r="28" spans="1:6">
      <c r="A28" s="23" t="s">
        <v>88</v>
      </c>
      <c r="B28" s="8">
        <v>327</v>
      </c>
      <c r="C28" s="14">
        <v>250</v>
      </c>
      <c r="D28" s="14">
        <v>77</v>
      </c>
      <c r="E28" s="22">
        <f t="shared" si="1"/>
        <v>0.23547400611620795</v>
      </c>
    </row>
    <row r="29" spans="1:6">
      <c r="A29" s="23" t="s">
        <v>89</v>
      </c>
      <c r="B29" s="8">
        <v>456</v>
      </c>
      <c r="C29" s="14">
        <v>340</v>
      </c>
      <c r="D29" s="14">
        <v>116</v>
      </c>
      <c r="E29" s="22">
        <f t="shared" si="1"/>
        <v>0.25438596491228072</v>
      </c>
    </row>
    <row r="30" spans="1:6">
      <c r="A30" s="23" t="s">
        <v>90</v>
      </c>
      <c r="B30" s="8">
        <v>600</v>
      </c>
      <c r="C30" s="14">
        <v>518</v>
      </c>
      <c r="D30" s="14">
        <v>82</v>
      </c>
      <c r="E30" s="22">
        <f t="shared" si="1"/>
        <v>0.13666666666666666</v>
      </c>
    </row>
    <row r="31" spans="1:6">
      <c r="A31" s="23" t="s">
        <v>91</v>
      </c>
      <c r="B31" s="8">
        <v>2578</v>
      </c>
      <c r="C31" s="14">
        <v>2221</v>
      </c>
      <c r="D31" s="14">
        <v>357</v>
      </c>
      <c r="E31" s="22">
        <f t="shared" si="1"/>
        <v>0.13847944142746316</v>
      </c>
    </row>
    <row r="32" spans="1:6">
      <c r="A32" s="23" t="s">
        <v>92</v>
      </c>
      <c r="B32" s="8">
        <v>1651</v>
      </c>
      <c r="C32" s="14">
        <v>1386</v>
      </c>
      <c r="D32" s="14">
        <v>265</v>
      </c>
      <c r="E32" s="22">
        <f t="shared" si="1"/>
        <v>0.16050878255602666</v>
      </c>
    </row>
    <row r="33" spans="1:5">
      <c r="A33" s="23" t="s">
        <v>93</v>
      </c>
      <c r="B33" s="8">
        <v>56</v>
      </c>
      <c r="C33" s="14">
        <v>48</v>
      </c>
      <c r="D33" s="14">
        <v>8</v>
      </c>
      <c r="E33" s="22">
        <f t="shared" si="1"/>
        <v>0.14285714285714285</v>
      </c>
    </row>
    <row r="34" spans="1:5">
      <c r="A34" s="23" t="s">
        <v>94</v>
      </c>
      <c r="B34" s="8">
        <v>367</v>
      </c>
      <c r="C34" s="14">
        <v>309</v>
      </c>
      <c r="D34" s="14">
        <v>58</v>
      </c>
      <c r="E34" s="22">
        <f t="shared" si="1"/>
        <v>0.15803814713896458</v>
      </c>
    </row>
    <row r="35" spans="1:5">
      <c r="A35" s="23" t="s">
        <v>95</v>
      </c>
      <c r="B35" s="8">
        <v>757</v>
      </c>
      <c r="C35" s="14">
        <v>653</v>
      </c>
      <c r="D35" s="14">
        <v>104</v>
      </c>
      <c r="E35" s="22">
        <f t="shared" si="1"/>
        <v>0.13738441215323646</v>
      </c>
    </row>
    <row r="36" spans="1:5">
      <c r="A36" s="23" t="s">
        <v>96</v>
      </c>
      <c r="B36" s="8">
        <v>432</v>
      </c>
      <c r="C36" s="14">
        <v>423</v>
      </c>
      <c r="D36" s="14">
        <v>9</v>
      </c>
      <c r="E36" s="22">
        <f t="shared" si="1"/>
        <v>2.0833333333333332E-2</v>
      </c>
    </row>
    <row r="37" spans="1:5">
      <c r="A37" s="23" t="s">
        <v>97</v>
      </c>
      <c r="B37" s="8">
        <v>711</v>
      </c>
      <c r="C37" s="14">
        <v>658</v>
      </c>
      <c r="D37" s="14">
        <v>53</v>
      </c>
      <c r="E37" s="22">
        <f t="shared" si="1"/>
        <v>7.4542897327707455E-2</v>
      </c>
    </row>
    <row r="38" spans="1:5">
      <c r="A38" s="23" t="s">
        <v>98</v>
      </c>
      <c r="B38" s="8">
        <v>31</v>
      </c>
      <c r="C38" s="14">
        <v>28</v>
      </c>
      <c r="D38" s="14">
        <v>3</v>
      </c>
      <c r="E38" s="22">
        <f t="shared" si="1"/>
        <v>9.6774193548387094E-2</v>
      </c>
    </row>
    <row r="39" spans="1:5">
      <c r="A39" s="23" t="s">
        <v>99</v>
      </c>
      <c r="B39" s="8">
        <v>173</v>
      </c>
      <c r="C39" s="14">
        <v>142</v>
      </c>
      <c r="D39" s="14">
        <v>31</v>
      </c>
      <c r="E39" s="22">
        <f t="shared" si="1"/>
        <v>0.1791907514450867</v>
      </c>
    </row>
    <row r="40" spans="1:5">
      <c r="A40" s="23" t="s">
        <v>100</v>
      </c>
      <c r="B40" s="8">
        <v>941</v>
      </c>
      <c r="C40" s="14">
        <v>745</v>
      </c>
      <c r="D40" s="14">
        <v>196</v>
      </c>
      <c r="E40" s="22">
        <f t="shared" si="1"/>
        <v>0.20828905419766205</v>
      </c>
    </row>
    <row r="41" spans="1:5">
      <c r="A41" s="23" t="s">
        <v>101</v>
      </c>
      <c r="B41" s="8">
        <v>8</v>
      </c>
      <c r="C41" s="14">
        <v>8</v>
      </c>
      <c r="D41" s="14">
        <v>0</v>
      </c>
      <c r="E41" s="22">
        <f t="shared" si="1"/>
        <v>0</v>
      </c>
    </row>
    <row r="42" spans="1:5">
      <c r="A42" s="26" t="s">
        <v>102</v>
      </c>
      <c r="B42" s="27">
        <v>0</v>
      </c>
      <c r="C42" s="28">
        <v>0</v>
      </c>
      <c r="D42" s="28">
        <v>0</v>
      </c>
      <c r="E42" s="29">
        <v>0</v>
      </c>
    </row>
  </sheetData>
  <mergeCells count="8">
    <mergeCell ref="A20:E20"/>
    <mergeCell ref="A3:A5"/>
    <mergeCell ref="B4:B5"/>
    <mergeCell ref="A1:E1"/>
    <mergeCell ref="A2:E2"/>
    <mergeCell ref="B3:E3"/>
    <mergeCell ref="D4:E4"/>
    <mergeCell ref="A7:E7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2"/>
  <sheetViews>
    <sheetView workbookViewId="0">
      <selection activeCell="J15" sqref="J15"/>
    </sheetView>
  </sheetViews>
  <sheetFormatPr defaultColWidth="8.875" defaultRowHeight="16.5"/>
  <cols>
    <col min="1" max="1" width="45.375" customWidth="1"/>
    <col min="2" max="2" width="9.875" customWidth="1"/>
    <col min="3" max="3" width="11.625" bestFit="1" customWidth="1"/>
    <col min="4" max="4" width="9.875" bestFit="1" customWidth="1"/>
    <col min="5" max="5" width="16.125" customWidth="1"/>
  </cols>
  <sheetData>
    <row r="1" spans="1:5" s="10" customFormat="1" ht="53.45" customHeight="1">
      <c r="A1" s="137" t="s">
        <v>106</v>
      </c>
      <c r="B1" s="126"/>
      <c r="C1" s="126"/>
      <c r="D1" s="126"/>
      <c r="E1" s="126"/>
    </row>
    <row r="2" spans="1:5" ht="34.5" customHeight="1">
      <c r="A2" s="127" t="s">
        <v>60</v>
      </c>
      <c r="B2" s="128"/>
      <c r="C2" s="128"/>
      <c r="D2" s="128"/>
      <c r="E2" s="128"/>
    </row>
    <row r="3" spans="1:5" ht="19.5" customHeight="1">
      <c r="A3" s="136" t="s">
        <v>61</v>
      </c>
      <c r="B3" s="131" t="s">
        <v>107</v>
      </c>
      <c r="C3" s="131"/>
      <c r="D3" s="131"/>
      <c r="E3" s="131"/>
    </row>
    <row r="4" spans="1:5" ht="31.5" customHeight="1">
      <c r="A4" s="133"/>
      <c r="B4" s="133" t="s">
        <v>63</v>
      </c>
      <c r="C4" s="1" t="s">
        <v>64</v>
      </c>
      <c r="D4" s="133" t="s">
        <v>65</v>
      </c>
      <c r="E4" s="133"/>
    </row>
    <row r="5" spans="1:5" ht="32.25">
      <c r="A5" s="133"/>
      <c r="B5" s="133"/>
      <c r="C5" s="1" t="s">
        <v>20</v>
      </c>
      <c r="D5" s="1" t="s">
        <v>20</v>
      </c>
      <c r="E5" s="2" t="s">
        <v>21</v>
      </c>
    </row>
    <row r="6" spans="1:5" ht="36.75" customHeight="1">
      <c r="A6" s="3" t="s">
        <v>66</v>
      </c>
      <c r="B6" s="13">
        <f t="shared" ref="B6:B42" si="0">C6+D6</f>
        <v>13034</v>
      </c>
      <c r="C6" s="5">
        <v>10659</v>
      </c>
      <c r="D6" s="5">
        <v>2375</v>
      </c>
      <c r="E6" s="6">
        <f>D6/B6</f>
        <v>0.18221574344023322</v>
      </c>
    </row>
    <row r="7" spans="1:5" ht="36.75" customHeight="1">
      <c r="A7" s="138" t="s">
        <v>67</v>
      </c>
      <c r="B7" s="121"/>
      <c r="C7" s="121"/>
      <c r="D7" s="121"/>
      <c r="E7" s="121"/>
    </row>
    <row r="8" spans="1:5">
      <c r="A8" s="7" t="s">
        <v>68</v>
      </c>
      <c r="B8" s="8">
        <f t="shared" si="0"/>
        <v>2357</v>
      </c>
      <c r="C8" s="14">
        <v>1975</v>
      </c>
      <c r="D8" s="14">
        <v>382</v>
      </c>
      <c r="E8" s="6">
        <f>D8/B8</f>
        <v>0.16207042851081885</v>
      </c>
    </row>
    <row r="9" spans="1:5">
      <c r="A9" s="7" t="s">
        <v>69</v>
      </c>
      <c r="B9" s="8">
        <f t="shared" si="0"/>
        <v>2170</v>
      </c>
      <c r="C9" s="14">
        <v>1816</v>
      </c>
      <c r="D9" s="14">
        <v>354</v>
      </c>
      <c r="E9" s="6">
        <f t="shared" ref="E9:E19" si="1">D9/B9</f>
        <v>0.1631336405529954</v>
      </c>
    </row>
    <row r="10" spans="1:5">
      <c r="A10" s="7" t="s">
        <v>70</v>
      </c>
      <c r="B10" s="8">
        <f t="shared" si="0"/>
        <v>3519</v>
      </c>
      <c r="C10" s="14">
        <v>2878</v>
      </c>
      <c r="D10" s="14">
        <v>641</v>
      </c>
      <c r="E10" s="6">
        <f t="shared" si="1"/>
        <v>0.18215402102870135</v>
      </c>
    </row>
    <row r="11" spans="1:5">
      <c r="A11" s="7" t="s">
        <v>71</v>
      </c>
      <c r="B11" s="8">
        <f t="shared" si="0"/>
        <v>1731</v>
      </c>
      <c r="C11" s="14">
        <v>1287</v>
      </c>
      <c r="D11" s="14">
        <v>444</v>
      </c>
      <c r="E11" s="6">
        <f t="shared" si="1"/>
        <v>0.25649913344887348</v>
      </c>
    </row>
    <row r="12" spans="1:5">
      <c r="A12" s="7" t="s">
        <v>72</v>
      </c>
      <c r="B12" s="8">
        <f t="shared" si="0"/>
        <v>203</v>
      </c>
      <c r="C12" s="14">
        <v>159</v>
      </c>
      <c r="D12" s="14">
        <v>44</v>
      </c>
      <c r="E12" s="6">
        <f t="shared" si="1"/>
        <v>0.21674876847290642</v>
      </c>
    </row>
    <row r="13" spans="1:5">
      <c r="A13" s="7" t="s">
        <v>73</v>
      </c>
      <c r="B13" s="8">
        <f t="shared" si="0"/>
        <v>60</v>
      </c>
      <c r="C13" s="14">
        <v>54</v>
      </c>
      <c r="D13" s="14">
        <v>6</v>
      </c>
      <c r="E13" s="6">
        <f t="shared" si="1"/>
        <v>0.1</v>
      </c>
    </row>
    <row r="14" spans="1:5">
      <c r="A14" s="7" t="s">
        <v>74</v>
      </c>
      <c r="B14" s="8">
        <f t="shared" si="0"/>
        <v>82</v>
      </c>
      <c r="C14" s="14">
        <v>72</v>
      </c>
      <c r="D14" s="14">
        <v>10</v>
      </c>
      <c r="E14" s="6">
        <f t="shared" si="1"/>
        <v>0.12195121951219512</v>
      </c>
    </row>
    <row r="15" spans="1:5">
      <c r="A15" s="7" t="s">
        <v>75</v>
      </c>
      <c r="B15" s="8">
        <f t="shared" si="0"/>
        <v>48</v>
      </c>
      <c r="C15" s="14">
        <v>32</v>
      </c>
      <c r="D15" s="14">
        <v>16</v>
      </c>
      <c r="E15" s="6">
        <f t="shared" si="1"/>
        <v>0.33333333333333331</v>
      </c>
    </row>
    <row r="16" spans="1:5">
      <c r="A16" s="7" t="s">
        <v>76</v>
      </c>
      <c r="B16" s="8">
        <f t="shared" si="0"/>
        <v>563</v>
      </c>
      <c r="C16" s="14">
        <v>503</v>
      </c>
      <c r="D16" s="14">
        <v>60</v>
      </c>
      <c r="E16" s="6">
        <f t="shared" si="1"/>
        <v>0.10657193605683836</v>
      </c>
    </row>
    <row r="17" spans="1:10">
      <c r="A17" s="7" t="s">
        <v>77</v>
      </c>
      <c r="B17" s="8">
        <f t="shared" si="0"/>
        <v>1191</v>
      </c>
      <c r="C17" s="14">
        <v>1051</v>
      </c>
      <c r="D17" s="14">
        <v>140</v>
      </c>
      <c r="E17" s="6">
        <f t="shared" si="1"/>
        <v>0.11754827875734676</v>
      </c>
    </row>
    <row r="18" spans="1:10">
      <c r="A18" s="7" t="s">
        <v>78</v>
      </c>
      <c r="B18" s="8">
        <f t="shared" si="0"/>
        <v>1001</v>
      </c>
      <c r="C18" s="14">
        <v>746</v>
      </c>
      <c r="D18" s="14">
        <v>255</v>
      </c>
      <c r="E18" s="6">
        <f t="shared" si="1"/>
        <v>0.25474525474525472</v>
      </c>
    </row>
    <row r="19" spans="1:10">
      <c r="A19" s="7" t="s">
        <v>79</v>
      </c>
      <c r="B19" s="8">
        <f t="shared" si="0"/>
        <v>109</v>
      </c>
      <c r="C19" s="14">
        <v>86</v>
      </c>
      <c r="D19" s="14">
        <v>23</v>
      </c>
      <c r="E19" s="6">
        <f t="shared" si="1"/>
        <v>0.21100917431192662</v>
      </c>
    </row>
    <row r="20" spans="1:10" ht="40.5" customHeight="1">
      <c r="A20" s="135" t="s">
        <v>80</v>
      </c>
      <c r="B20" s="124"/>
      <c r="C20" s="124"/>
      <c r="D20" s="124"/>
      <c r="E20" s="124"/>
    </row>
    <row r="21" spans="1:10">
      <c r="A21" s="7" t="s">
        <v>108</v>
      </c>
      <c r="B21" s="8">
        <f t="shared" si="0"/>
        <v>1416</v>
      </c>
      <c r="C21" s="14">
        <v>1103</v>
      </c>
      <c r="D21" s="14">
        <v>313</v>
      </c>
      <c r="E21" s="6">
        <f>D21/B21</f>
        <v>0.221045197740113</v>
      </c>
      <c r="F21" s="11"/>
      <c r="G21" s="15"/>
      <c r="H21" s="15"/>
      <c r="I21" s="15"/>
      <c r="J21" s="19"/>
    </row>
    <row r="22" spans="1:10">
      <c r="A22" s="7" t="s">
        <v>109</v>
      </c>
      <c r="B22" s="8">
        <f t="shared" si="0"/>
        <v>223</v>
      </c>
      <c r="C22" s="14">
        <v>190</v>
      </c>
      <c r="D22" s="14">
        <v>33</v>
      </c>
      <c r="E22" s="6">
        <f t="shared" ref="E22:E41" si="2">D22/B22</f>
        <v>0.14798206278026907</v>
      </c>
      <c r="F22" s="12"/>
    </row>
    <row r="23" spans="1:10">
      <c r="A23" s="7" t="s">
        <v>110</v>
      </c>
      <c r="B23" s="8">
        <f t="shared" si="0"/>
        <v>21</v>
      </c>
      <c r="C23" s="14">
        <v>19</v>
      </c>
      <c r="D23" s="14">
        <v>2</v>
      </c>
      <c r="E23" s="6">
        <f t="shared" si="2"/>
        <v>9.5238095238095233E-2</v>
      </c>
      <c r="F23" s="12"/>
    </row>
    <row r="24" spans="1:10">
      <c r="A24" s="7" t="s">
        <v>111</v>
      </c>
      <c r="B24" s="8">
        <f t="shared" si="0"/>
        <v>1507</v>
      </c>
      <c r="C24" s="14">
        <v>1246</v>
      </c>
      <c r="D24" s="14">
        <v>261</v>
      </c>
      <c r="E24" s="6">
        <f t="shared" si="2"/>
        <v>0.17319177173191772</v>
      </c>
      <c r="F24" s="12"/>
    </row>
    <row r="25" spans="1:10">
      <c r="A25" s="7" t="s">
        <v>85</v>
      </c>
      <c r="B25" s="8">
        <f t="shared" si="0"/>
        <v>216</v>
      </c>
      <c r="C25" s="14">
        <v>168</v>
      </c>
      <c r="D25" s="14">
        <v>48</v>
      </c>
      <c r="E25" s="6">
        <f t="shared" si="2"/>
        <v>0.22222222222222221</v>
      </c>
      <c r="F25" s="12"/>
    </row>
    <row r="26" spans="1:10">
      <c r="A26" s="7" t="s">
        <v>86</v>
      </c>
      <c r="B26" s="8">
        <f t="shared" si="0"/>
        <v>98</v>
      </c>
      <c r="C26" s="14">
        <v>87</v>
      </c>
      <c r="D26" s="14">
        <v>11</v>
      </c>
      <c r="E26" s="6">
        <f t="shared" si="2"/>
        <v>0.11224489795918367</v>
      </c>
      <c r="F26" s="12"/>
    </row>
    <row r="27" spans="1:10">
      <c r="A27" s="7" t="s">
        <v>87</v>
      </c>
      <c r="B27" s="8">
        <f t="shared" si="0"/>
        <v>9</v>
      </c>
      <c r="C27" s="14">
        <v>4</v>
      </c>
      <c r="D27" s="14">
        <v>5</v>
      </c>
      <c r="E27" s="6">
        <f t="shared" si="2"/>
        <v>0.55555555555555558</v>
      </c>
      <c r="F27" s="12"/>
    </row>
    <row r="28" spans="1:10">
      <c r="A28" s="7" t="s">
        <v>88</v>
      </c>
      <c r="B28" s="8">
        <f t="shared" si="0"/>
        <v>320</v>
      </c>
      <c r="C28" s="14">
        <v>217</v>
      </c>
      <c r="D28" s="14">
        <v>103</v>
      </c>
      <c r="E28" s="6">
        <f t="shared" si="2"/>
        <v>0.32187500000000002</v>
      </c>
      <c r="F28" s="12"/>
    </row>
    <row r="29" spans="1:10">
      <c r="A29" s="7" t="s">
        <v>89</v>
      </c>
      <c r="B29" s="8">
        <f t="shared" si="0"/>
        <v>397</v>
      </c>
      <c r="C29" s="14">
        <v>259</v>
      </c>
      <c r="D29" s="14">
        <v>138</v>
      </c>
      <c r="E29" s="6">
        <f t="shared" si="2"/>
        <v>0.34760705289672544</v>
      </c>
      <c r="F29" s="12"/>
    </row>
    <row r="30" spans="1:10">
      <c r="A30" s="7" t="s">
        <v>90</v>
      </c>
      <c r="B30" s="8">
        <f t="shared" si="0"/>
        <v>620</v>
      </c>
      <c r="C30" s="14">
        <v>549</v>
      </c>
      <c r="D30" s="14">
        <v>71</v>
      </c>
      <c r="E30" s="6">
        <f t="shared" si="2"/>
        <v>0.11451612903225807</v>
      </c>
      <c r="F30" s="12"/>
    </row>
    <row r="31" spans="1:10">
      <c r="A31" s="7" t="s">
        <v>91</v>
      </c>
      <c r="B31" s="8">
        <f t="shared" si="0"/>
        <v>2590</v>
      </c>
      <c r="C31" s="14">
        <v>2126</v>
      </c>
      <c r="D31" s="14">
        <v>464</v>
      </c>
      <c r="E31" s="6">
        <f t="shared" si="2"/>
        <v>0.17915057915057914</v>
      </c>
      <c r="F31" s="12"/>
      <c r="G31" s="16"/>
    </row>
    <row r="32" spans="1:10">
      <c r="A32" s="7" t="s">
        <v>92</v>
      </c>
      <c r="B32" s="8">
        <f t="shared" si="0"/>
        <v>1837</v>
      </c>
      <c r="C32" s="14">
        <v>1483</v>
      </c>
      <c r="D32" s="14">
        <v>354</v>
      </c>
      <c r="E32" s="6">
        <f t="shared" si="2"/>
        <v>0.19270549809471965</v>
      </c>
      <c r="F32" s="12"/>
    </row>
    <row r="33" spans="1:6">
      <c r="A33" s="7" t="s">
        <v>93</v>
      </c>
      <c r="B33" s="8">
        <f t="shared" si="0"/>
        <v>63</v>
      </c>
      <c r="C33" s="14">
        <v>50</v>
      </c>
      <c r="D33" s="14">
        <v>13</v>
      </c>
      <c r="E33" s="6">
        <f t="shared" si="2"/>
        <v>0.20634920634920634</v>
      </c>
      <c r="F33" s="12"/>
    </row>
    <row r="34" spans="1:6">
      <c r="A34" s="7" t="s">
        <v>94</v>
      </c>
      <c r="B34" s="8">
        <f t="shared" si="0"/>
        <v>348</v>
      </c>
      <c r="C34" s="14">
        <v>312</v>
      </c>
      <c r="D34" s="14">
        <v>36</v>
      </c>
      <c r="E34" s="6">
        <f t="shared" si="2"/>
        <v>0.10344827586206896</v>
      </c>
      <c r="F34" s="12"/>
    </row>
    <row r="35" spans="1:6">
      <c r="A35" s="7" t="s">
        <v>95</v>
      </c>
      <c r="B35" s="8">
        <f t="shared" si="0"/>
        <v>839</v>
      </c>
      <c r="C35" s="14">
        <v>679</v>
      </c>
      <c r="D35" s="14">
        <v>160</v>
      </c>
      <c r="E35" s="6">
        <f t="shared" si="2"/>
        <v>0.19070321811680571</v>
      </c>
      <c r="F35" s="12"/>
    </row>
    <row r="36" spans="1:6">
      <c r="A36" s="7" t="s">
        <v>96</v>
      </c>
      <c r="B36" s="8">
        <f t="shared" si="0"/>
        <v>484</v>
      </c>
      <c r="C36" s="14">
        <v>475</v>
      </c>
      <c r="D36" s="14">
        <v>9</v>
      </c>
      <c r="E36" s="6">
        <f t="shared" si="2"/>
        <v>1.859504132231405E-2</v>
      </c>
      <c r="F36" s="12"/>
    </row>
    <row r="37" spans="1:6">
      <c r="A37" s="7" t="s">
        <v>97</v>
      </c>
      <c r="B37" s="8">
        <f t="shared" si="0"/>
        <v>802</v>
      </c>
      <c r="C37" s="14">
        <v>731</v>
      </c>
      <c r="D37" s="14">
        <v>71</v>
      </c>
      <c r="E37" s="6">
        <f t="shared" si="2"/>
        <v>8.8528678304239397E-2</v>
      </c>
      <c r="F37" s="12"/>
    </row>
    <row r="38" spans="1:6">
      <c r="A38" s="7" t="s">
        <v>98</v>
      </c>
      <c r="B38" s="8">
        <f t="shared" si="0"/>
        <v>24</v>
      </c>
      <c r="C38" s="14">
        <v>21</v>
      </c>
      <c r="D38" s="14">
        <v>3</v>
      </c>
      <c r="E38" s="6">
        <f t="shared" si="2"/>
        <v>0.125</v>
      </c>
      <c r="F38" s="12"/>
    </row>
    <row r="39" spans="1:6">
      <c r="A39" s="7" t="s">
        <v>99</v>
      </c>
      <c r="B39" s="8">
        <f t="shared" si="0"/>
        <v>220</v>
      </c>
      <c r="C39" s="14">
        <v>182</v>
      </c>
      <c r="D39" s="14">
        <v>38</v>
      </c>
      <c r="E39" s="6">
        <f t="shared" si="2"/>
        <v>0.17272727272727273</v>
      </c>
      <c r="F39" s="12"/>
    </row>
    <row r="40" spans="1:6">
      <c r="A40" s="7" t="s">
        <v>100</v>
      </c>
      <c r="B40" s="8">
        <f t="shared" si="0"/>
        <v>985</v>
      </c>
      <c r="C40" s="14">
        <v>745</v>
      </c>
      <c r="D40" s="14">
        <v>240</v>
      </c>
      <c r="E40" s="6">
        <f t="shared" si="2"/>
        <v>0.24365482233502539</v>
      </c>
      <c r="F40" s="12"/>
    </row>
    <row r="41" spans="1:6">
      <c r="A41" s="7" t="s">
        <v>101</v>
      </c>
      <c r="B41" s="8">
        <f t="shared" si="0"/>
        <v>15</v>
      </c>
      <c r="C41" s="14">
        <v>13</v>
      </c>
      <c r="D41" s="14">
        <v>2</v>
      </c>
      <c r="E41" s="6">
        <f t="shared" si="2"/>
        <v>0.13333333333333333</v>
      </c>
      <c r="F41" s="12"/>
    </row>
    <row r="42" spans="1:6">
      <c r="A42" s="7" t="s">
        <v>102</v>
      </c>
      <c r="B42" s="17">
        <f t="shared" si="0"/>
        <v>0</v>
      </c>
      <c r="C42" s="18">
        <v>0</v>
      </c>
      <c r="D42" s="18">
        <v>0</v>
      </c>
      <c r="E42" s="6">
        <v>0</v>
      </c>
    </row>
  </sheetData>
  <mergeCells count="8">
    <mergeCell ref="A20:E20"/>
    <mergeCell ref="A3:A5"/>
    <mergeCell ref="B4:B5"/>
    <mergeCell ref="A1:E1"/>
    <mergeCell ref="A2:E2"/>
    <mergeCell ref="B3:E3"/>
    <mergeCell ref="D4:E4"/>
    <mergeCell ref="A7:E7"/>
  </mergeCells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各年度時間序列</vt:lpstr>
      <vt:lpstr>112年度</vt:lpstr>
      <vt:lpstr>111年度</vt:lpstr>
      <vt:lpstr>110年度</vt:lpstr>
      <vt:lpstr>109年度</vt:lpstr>
      <vt:lpstr>108年度</vt:lpstr>
      <vt:lpstr>107年度</vt:lpstr>
      <vt:lpstr>106年度</vt:lpstr>
      <vt:lpstr>105年度</vt:lpstr>
      <vt:lpstr>104年度</vt:lpstr>
      <vt:lpstr>103年度</vt:lpstr>
      <vt:lpstr>112年度每月諮詢男女次數圖) </vt:lpstr>
      <vt:lpstr>111年度每月諮詢男女次數圖)</vt:lpstr>
      <vt:lpstr>112年度各縣市諮詢男女次數圖</vt:lpstr>
      <vt:lpstr>111年度各縣市諮詢男女次數圖 </vt:lpstr>
      <vt:lpstr>110年度每月諮詢男女次數圖</vt:lpstr>
      <vt:lpstr>110年度各縣市諮詢男女次數圖</vt:lpstr>
      <vt:lpstr>109年度每月諮詢男女次數圖</vt:lpstr>
      <vt:lpstr>109年度各縣市諮詢男女次數圖</vt:lpstr>
      <vt:lpstr>108年度每月諮詢男女次數圖</vt:lpstr>
      <vt:lpstr>108年度各縣市諮詢男女次數圖</vt:lpstr>
      <vt:lpstr>107年度每月諮詢男女次數圖</vt:lpstr>
      <vt:lpstr>107年度各縣市諮詢男女次數圖</vt:lpstr>
      <vt:lpstr>106年度每月諮詢男女次數圖</vt:lpstr>
      <vt:lpstr>106年度各縣市諮詢男女次數圖</vt:lpstr>
      <vt:lpstr>105年度每月諮詢男女次數圖</vt:lpstr>
      <vt:lpstr>105年度各縣市諮詢男女次數圖</vt:lpstr>
    </vt:vector>
  </TitlesOfParts>
  <Company>C.S.D.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c0012</dc:creator>
  <cp:lastModifiedBy>研四所 台綜院</cp:lastModifiedBy>
  <cp:revision/>
  <cp:lastPrinted>2024-06-13T01:06:20Z</cp:lastPrinted>
  <dcterms:created xsi:type="dcterms:W3CDTF">2013-06-10T03:42:42Z</dcterms:created>
  <dcterms:modified xsi:type="dcterms:W3CDTF">2024-06-25T02:16:08Z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1028-10.8.0.6003</vt:lpwstr>
  </property>
</Properties>
</file>