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3性別\113\0521 112年性別統計表資料\回復\"/>
    </mc:Choice>
  </mc:AlternateContent>
  <bookViews>
    <workbookView xWindow="0" yWindow="0" windowWidth="28800" windowHeight="12390" tabRatio="750"/>
  </bookViews>
  <sheets>
    <sheet name="各年度-依時間序列" sheetId="38" r:id="rId1"/>
    <sheet name="112" sheetId="56" r:id="rId2"/>
    <sheet name="111" sheetId="55" r:id="rId3"/>
    <sheet name="110" sheetId="54" r:id="rId4"/>
    <sheet name="109" sheetId="53" r:id="rId5"/>
    <sheet name="108" sheetId="52" r:id="rId6"/>
    <sheet name="107" sheetId="51" r:id="rId7"/>
    <sheet name="106" sheetId="50" r:id="rId8"/>
    <sheet name="105" sheetId="49" r:id="rId9"/>
    <sheet name="104" sheetId="48" r:id="rId10"/>
    <sheet name="103" sheetId="47" r:id="rId11"/>
    <sheet name="102" sheetId="43" r:id="rId12"/>
    <sheet name="101 " sheetId="44" r:id="rId13"/>
  </sheets>
  <definedNames>
    <definedName name="\p" localSheetId="12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>#REF!</definedName>
    <definedName name="_PPAG" localSheetId="12">#REF!</definedName>
    <definedName name="_PPAG" localSheetId="11">#REF!</definedName>
    <definedName name="_PPAG" localSheetId="10">#REF!</definedName>
    <definedName name="_PPAG" localSheetId="9">#REF!</definedName>
    <definedName name="_PPAG" localSheetId="8">#REF!</definedName>
    <definedName name="_PPAG" localSheetId="7">#REF!</definedName>
    <definedName name="_PPAG" localSheetId="6">#REF!</definedName>
    <definedName name="_PPAG" localSheetId="5">#REF!</definedName>
    <definedName name="_PPAG" localSheetId="4">#REF!</definedName>
    <definedName name="_PPAG" localSheetId="3">#REF!</definedName>
    <definedName name="_PPAG" localSheetId="2">#REF!</definedName>
    <definedName name="_PPAG" localSheetId="1">#REF!</definedName>
    <definedName name="_PPAG">#REF!</definedName>
    <definedName name="MSUP" localSheetId="4">#REF!</definedName>
    <definedName name="MSUP" localSheetId="3">#REF!</definedName>
    <definedName name="MSUP" localSheetId="2">#REF!</definedName>
    <definedName name="MSUP" localSheetId="1">#REF!</definedName>
    <definedName name="MSUP">#REF!</definedName>
    <definedName name="倉庫" localSheetId="4">#REF!</definedName>
    <definedName name="倉庫" localSheetId="3">#REF!</definedName>
    <definedName name="倉庫" localSheetId="2">#REF!</definedName>
    <definedName name="倉庫" localSheetId="1">#REF!</definedName>
    <definedName name="倉庫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8" l="1"/>
  <c r="C11" i="38"/>
  <c r="C10" i="38"/>
  <c r="C9" i="38"/>
  <c r="C8" i="38"/>
  <c r="C7" i="38"/>
  <c r="C6" i="38"/>
  <c r="C5" i="38"/>
  <c r="B9" i="56"/>
  <c r="F9" i="56" s="1"/>
  <c r="B8" i="56"/>
  <c r="F8" i="56" s="1"/>
  <c r="B7" i="56"/>
  <c r="D7" i="56" s="1"/>
  <c r="B6" i="56"/>
  <c r="F6" i="56" s="1"/>
  <c r="E5" i="56"/>
  <c r="C5" i="56"/>
  <c r="B8" i="55"/>
  <c r="D8" i="55" s="1"/>
  <c r="D6" i="56" l="1"/>
  <c r="F7" i="56"/>
  <c r="D8" i="56"/>
  <c r="B5" i="56"/>
  <c r="D9" i="56"/>
  <c r="B6" i="55"/>
  <c r="D6" i="55" s="1"/>
  <c r="D5" i="56" l="1"/>
  <c r="C4" i="38"/>
  <c r="F5" i="56"/>
  <c r="B9" i="55"/>
  <c r="D9" i="55" s="1"/>
  <c r="B7" i="55" l="1"/>
  <c r="D7" i="55" s="1"/>
  <c r="D12" i="38" l="1"/>
  <c r="D11" i="38"/>
  <c r="D10" i="38"/>
  <c r="D9" i="38"/>
  <c r="D8" i="38"/>
  <c r="D7" i="38"/>
  <c r="D6" i="38"/>
  <c r="D5" i="38"/>
  <c r="F8" i="55" l="1"/>
  <c r="F7" i="55"/>
  <c r="F6" i="55"/>
  <c r="E5" i="55"/>
  <c r="C5" i="55"/>
  <c r="B5" i="55" l="1"/>
  <c r="D5" i="55"/>
  <c r="D4" i="38"/>
  <c r="F5" i="55"/>
  <c r="F9" i="55"/>
  <c r="E12" i="38"/>
  <c r="E11" i="38"/>
  <c r="E10" i="38"/>
  <c r="E9" i="38"/>
  <c r="E8" i="38"/>
  <c r="E7" i="38"/>
  <c r="E6" i="38"/>
  <c r="E5" i="38"/>
  <c r="B6" i="54"/>
  <c r="D6" i="54" s="1"/>
  <c r="B7" i="54"/>
  <c r="F7" i="54" s="1"/>
  <c r="B8" i="54"/>
  <c r="F8" i="54" s="1"/>
  <c r="B9" i="54"/>
  <c r="F9" i="54" s="1"/>
  <c r="F6" i="54"/>
  <c r="D8" i="54"/>
  <c r="E5" i="54"/>
  <c r="C5" i="54"/>
  <c r="D7" i="54" l="1"/>
  <c r="B5" i="54"/>
  <c r="E4" i="38" s="1"/>
  <c r="D9" i="54"/>
  <c r="F9" i="53"/>
  <c r="F8" i="53"/>
  <c r="F7" i="53"/>
  <c r="F6" i="53"/>
  <c r="D9" i="53"/>
  <c r="D8" i="53"/>
  <c r="D7" i="53"/>
  <c r="D6" i="53"/>
  <c r="D5" i="54" l="1"/>
  <c r="F5" i="54"/>
  <c r="F12" i="38"/>
  <c r="F11" i="38"/>
  <c r="F10" i="38"/>
  <c r="F9" i="38"/>
  <c r="F8" i="38"/>
  <c r="F7" i="38"/>
  <c r="F6" i="38"/>
  <c r="F5" i="38"/>
  <c r="E5" i="53"/>
  <c r="C5" i="53"/>
  <c r="B5" i="53" l="1"/>
  <c r="G4" i="38"/>
  <c r="B7" i="52"/>
  <c r="B8" i="52"/>
  <c r="F8" i="52"/>
  <c r="B9" i="52"/>
  <c r="F9" i="52"/>
  <c r="B6" i="52"/>
  <c r="D6" i="52" s="1"/>
  <c r="D8" i="52"/>
  <c r="F7" i="52"/>
  <c r="D7" i="52"/>
  <c r="E5" i="52"/>
  <c r="C5" i="52"/>
  <c r="H4" i="38"/>
  <c r="E5" i="51"/>
  <c r="F8" i="51"/>
  <c r="F9" i="51"/>
  <c r="F6" i="51"/>
  <c r="F7" i="51"/>
  <c r="D7" i="51"/>
  <c r="C5" i="51"/>
  <c r="B5" i="51"/>
  <c r="B8" i="50"/>
  <c r="F8" i="50" s="1"/>
  <c r="B9" i="50"/>
  <c r="F9" i="50"/>
  <c r="I4" i="38"/>
  <c r="D9" i="50"/>
  <c r="B7" i="50"/>
  <c r="F7" i="50" s="1"/>
  <c r="B6" i="50"/>
  <c r="F6" i="50" s="1"/>
  <c r="E5" i="50"/>
  <c r="C5" i="50"/>
  <c r="D9" i="49"/>
  <c r="B6" i="49"/>
  <c r="F6" i="49" s="1"/>
  <c r="D6" i="49"/>
  <c r="B7" i="49"/>
  <c r="F7" i="49" s="1"/>
  <c r="B8" i="49"/>
  <c r="D8" i="49"/>
  <c r="F8" i="49"/>
  <c r="B9" i="49"/>
  <c r="F9" i="49"/>
  <c r="E5" i="49"/>
  <c r="C5" i="49"/>
  <c r="B5" i="49"/>
  <c r="J4" i="38"/>
  <c r="B7" i="48"/>
  <c r="D7" i="48"/>
  <c r="B8" i="48"/>
  <c r="B5" i="48" s="1"/>
  <c r="F8" i="48"/>
  <c r="B9" i="48"/>
  <c r="F9" i="48" s="1"/>
  <c r="B6" i="48"/>
  <c r="F6" i="48" s="1"/>
  <c r="E5" i="48"/>
  <c r="C5" i="48"/>
  <c r="K4" i="38"/>
  <c r="N4" i="38"/>
  <c r="F9" i="47"/>
  <c r="D9" i="47"/>
  <c r="F8" i="47"/>
  <c r="D8" i="47"/>
  <c r="F7" i="47"/>
  <c r="D7" i="47"/>
  <c r="F6" i="47"/>
  <c r="D6" i="47"/>
  <c r="E5" i="47"/>
  <c r="C5" i="47"/>
  <c r="B5" i="47"/>
  <c r="D5" i="47" s="1"/>
  <c r="L4" i="38"/>
  <c r="F10" i="43"/>
  <c r="F9" i="43"/>
  <c r="F8" i="43"/>
  <c r="F7" i="43"/>
  <c r="F6" i="43"/>
  <c r="F5" i="43"/>
  <c r="D10" i="43"/>
  <c r="D9" i="43"/>
  <c r="D8" i="43"/>
  <c r="D7" i="43"/>
  <c r="D6" i="43"/>
  <c r="D5" i="43"/>
  <c r="M4" i="38"/>
  <c r="D5" i="49"/>
  <c r="F5" i="49"/>
  <c r="F7" i="48"/>
  <c r="D6" i="48"/>
  <c r="D9" i="48"/>
  <c r="D8" i="48"/>
  <c r="D9" i="51"/>
  <c r="D8" i="51"/>
  <c r="D6" i="51"/>
  <c r="D5" i="51"/>
  <c r="F5" i="51"/>
  <c r="D9" i="52"/>
  <c r="B5" i="52"/>
  <c r="F5" i="52" s="1"/>
  <c r="D5" i="52"/>
  <c r="D5" i="48" l="1"/>
  <c r="F5" i="48"/>
  <c r="D6" i="50"/>
  <c r="D8" i="50"/>
  <c r="F5" i="47"/>
  <c r="D7" i="49"/>
  <c r="F6" i="52"/>
  <c r="D7" i="50"/>
  <c r="B5" i="50"/>
  <c r="D5" i="50" s="1"/>
  <c r="D5" i="53"/>
  <c r="F4" i="38"/>
  <c r="F5" i="53"/>
  <c r="F5" i="50" l="1"/>
</calcChain>
</file>

<file path=xl/sharedStrings.xml><?xml version="1.0" encoding="utf-8"?>
<sst xmlns="http://schemas.openxmlformats.org/spreadsheetml/2006/main" count="212" uniqueCount="69">
  <si>
    <t>辦理機關                              Organ</t>
    <phoneticPr fontId="1" type="noConversion"/>
  </si>
  <si>
    <t>總計                    Total</t>
    <phoneticPr fontId="1" type="noConversion"/>
  </si>
  <si>
    <t>男性                 Male</t>
    <phoneticPr fontId="1" type="noConversion"/>
  </si>
  <si>
    <t>百分比                Percentage</t>
    <phoneticPr fontId="1" type="noConversion"/>
  </si>
  <si>
    <t>女性                        Female</t>
    <phoneticPr fontId="1" type="noConversion"/>
  </si>
  <si>
    <t>總計                                    Total</t>
    <phoneticPr fontId="1" type="noConversion"/>
  </si>
  <si>
    <t>經濟部所屬國營事業機構員工人數及性別統計表
Number of employees belong to the state-owned utilities Ministry of Economic Affairs and Gender Statistics</t>
    <phoneticPr fontId="1" type="noConversion"/>
  </si>
  <si>
    <t xml:space="preserve"> 民國102年
2013</t>
    <phoneticPr fontId="1" type="noConversion"/>
  </si>
  <si>
    <t>資料來源:經濟部事業單位( Data Source : Ministry of Economic Institutions)</t>
    <phoneticPr fontId="1" type="noConversion"/>
  </si>
  <si>
    <t xml:space="preserve"> 民國101年
2012</t>
    <phoneticPr fontId="1" type="noConversion"/>
  </si>
  <si>
    <t xml:space="preserve">"經濟部所屬國營事業機構員工人數及性別統計表
Number of employees belong to the state-owned utilities Ministry of Economic Affairs and Gender Statistics"     
</t>
    <phoneticPr fontId="1" type="noConversion"/>
  </si>
  <si>
    <t>102年
2013</t>
    <phoneticPr fontId="1" type="noConversion"/>
  </si>
  <si>
    <t>101年
2012</t>
    <phoneticPr fontId="1" type="noConversion"/>
  </si>
  <si>
    <t>台灣電力公司
Taiwan Power Company</t>
    <phoneticPr fontId="1" type="noConversion"/>
  </si>
  <si>
    <t>台灣中油公司
Taiwan's Chinese Petroleum Corporation</t>
    <phoneticPr fontId="1" type="noConversion"/>
  </si>
  <si>
    <t>台灣糖業公司
Taiwan Sugar Corporation</t>
    <phoneticPr fontId="1" type="noConversion"/>
  </si>
  <si>
    <t>漢翔航空工業公司
Aerospace Industrial Development Corporation</t>
    <phoneticPr fontId="1" type="noConversion"/>
  </si>
  <si>
    <t>台灣自來水公司
Taiwan Water Corporation</t>
    <phoneticPr fontId="1" type="noConversion"/>
  </si>
  <si>
    <t>性別
Gender</t>
    <phoneticPr fontId="1" type="noConversion"/>
  </si>
  <si>
    <t>男性                 Male</t>
    <phoneticPr fontId="1" type="noConversion"/>
  </si>
  <si>
    <t>女性                        Female</t>
    <phoneticPr fontId="1" type="noConversion"/>
  </si>
  <si>
    <t>男性
 Male</t>
    <phoneticPr fontId="1" type="noConversion"/>
  </si>
  <si>
    <t>女性
Female</t>
    <phoneticPr fontId="1" type="noConversion"/>
  </si>
  <si>
    <t>單位：人；% 
Unite : person;%</t>
  </si>
  <si>
    <t>經濟部所屬國營事業機構員工人數及性別統計表                                                Number of employees belong to the state-owned utilities Ministry of Economic Affairs and Gender Statistics</t>
    <phoneticPr fontId="1" type="noConversion"/>
  </si>
  <si>
    <t xml:space="preserve"> 民國103年                                                                                                                                        Republic of China 103year                   </t>
    <phoneticPr fontId="1" type="noConversion"/>
  </si>
  <si>
    <t>單位：人；% Unite : employee;%</t>
    <phoneticPr fontId="1" type="noConversion"/>
  </si>
  <si>
    <t>辦理機關                              Organ</t>
    <phoneticPr fontId="1" type="noConversion"/>
  </si>
  <si>
    <t>總計                    Total</t>
    <phoneticPr fontId="1" type="noConversion"/>
  </si>
  <si>
    <t>男性                 Male</t>
    <phoneticPr fontId="1" type="noConversion"/>
  </si>
  <si>
    <t>百分比                Percentage</t>
    <phoneticPr fontId="1" type="noConversion"/>
  </si>
  <si>
    <t>女性                        Female</t>
    <phoneticPr fontId="1" type="noConversion"/>
  </si>
  <si>
    <t>總計                                    Total</t>
    <phoneticPr fontId="1" type="noConversion"/>
  </si>
  <si>
    <t>台灣電力公司                                Taiwan Power Company</t>
    <phoneticPr fontId="1" type="noConversion"/>
  </si>
  <si>
    <t>台灣中油公司                   Taiwan's Chinese Petroleum Corporation</t>
    <phoneticPr fontId="1" type="noConversion"/>
  </si>
  <si>
    <t>台灣糖業公司                              Taiwan Sugar Corporation</t>
    <phoneticPr fontId="1" type="noConversion"/>
  </si>
  <si>
    <t>台灣自來水公司                                Taiwan Water Corporation</t>
    <phoneticPr fontId="1" type="noConversion"/>
  </si>
  <si>
    <t>資料來源:經濟部事業單位                                                                                                                                       Source: Ministry of Economic Institutions</t>
    <phoneticPr fontId="1" type="noConversion"/>
  </si>
  <si>
    <t>103年
2014</t>
    <phoneticPr fontId="1" type="noConversion"/>
  </si>
  <si>
    <t>104年
2015</t>
    <phoneticPr fontId="1" type="noConversion"/>
  </si>
  <si>
    <t>總計
Total</t>
    <phoneticPr fontId="1" type="noConversion"/>
  </si>
  <si>
    <t>辦理機關
Organ</t>
    <phoneticPr fontId="1" type="noConversion"/>
  </si>
  <si>
    <t>台灣電力公司
Taiwan Power Company</t>
    <phoneticPr fontId="1" type="noConversion"/>
  </si>
  <si>
    <t>台灣糖業公司
Taiwan Sugar Corporation</t>
    <phoneticPr fontId="1" type="noConversion"/>
  </si>
  <si>
    <t>單位：人；% 
Unite : mployee;%</t>
    <phoneticPr fontId="1" type="noConversion"/>
  </si>
  <si>
    <t>台灣中油公司
CPC Corporation, Taiwan</t>
    <phoneticPr fontId="1" type="noConversion"/>
  </si>
  <si>
    <t>台灣自來水公司
Taiwan Water Corporation</t>
    <phoneticPr fontId="1" type="noConversion"/>
  </si>
  <si>
    <t>台灣糖業公司
Taiwan Sugar Corporation</t>
    <phoneticPr fontId="1" type="noConversion"/>
  </si>
  <si>
    <t>台灣電力公司
Taiwan Power Company</t>
    <phoneticPr fontId="1" type="noConversion"/>
  </si>
  <si>
    <t>台灣自來水公司
Taiwan Water Corporation</t>
    <phoneticPr fontId="1" type="noConversion"/>
  </si>
  <si>
    <t>105年
2016</t>
    <phoneticPr fontId="1" type="noConversion"/>
  </si>
  <si>
    <t xml:space="preserve"> 民國104年                                                                                                                                        Republic of China 104year                   </t>
    <phoneticPr fontId="1" type="noConversion"/>
  </si>
  <si>
    <t xml:space="preserve"> 民國105年 
Republic of China 105year                   </t>
    <phoneticPr fontId="1" type="noConversion"/>
  </si>
  <si>
    <t>經濟部所屬國營事業機構員工人數及性別統計表
Number of employees belong to the state-owned utilities Ministry of
Economic Affairs and Gender Statistics</t>
    <phoneticPr fontId="1" type="noConversion"/>
  </si>
  <si>
    <t>資料來源:經濟部事業單位( Data Source : Ministry of Economic Institutions)</t>
    <phoneticPr fontId="1" type="noConversion"/>
  </si>
  <si>
    <t>106年
2017</t>
    <phoneticPr fontId="1" type="noConversion"/>
  </si>
  <si>
    <t xml:space="preserve"> 民國106年 
Republic of China 106year                   </t>
    <phoneticPr fontId="1" type="noConversion"/>
  </si>
  <si>
    <t>107年
2018</t>
    <phoneticPr fontId="1" type="noConversion"/>
  </si>
  <si>
    <t xml:space="preserve"> 民國107年 
Republic of China 107year                   </t>
    <phoneticPr fontId="1" type="noConversion"/>
  </si>
  <si>
    <t xml:space="preserve"> 民國108年 (2019year)                 </t>
    <phoneticPr fontId="1" type="noConversion"/>
  </si>
  <si>
    <t>108年
2019</t>
    <phoneticPr fontId="1" type="noConversion"/>
  </si>
  <si>
    <t xml:space="preserve"> 民國109年 (2020year)                 </t>
    <phoneticPr fontId="1" type="noConversion"/>
  </si>
  <si>
    <t>109年
2020</t>
    <phoneticPr fontId="1" type="noConversion"/>
  </si>
  <si>
    <t>110年
2021</t>
    <phoneticPr fontId="1" type="noConversion"/>
  </si>
  <si>
    <t xml:space="preserve"> 民國110年 (2021year)                 </t>
    <phoneticPr fontId="1" type="noConversion"/>
  </si>
  <si>
    <t xml:space="preserve"> 民國111年 (2022year)</t>
    <phoneticPr fontId="1" type="noConversion"/>
  </si>
  <si>
    <t>111年
2022</t>
    <phoneticPr fontId="1" type="noConversion"/>
  </si>
  <si>
    <t xml:space="preserve"> 民國112年 (2023 year)</t>
    <phoneticPr fontId="1" type="noConversion"/>
  </si>
  <si>
    <t>112年
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</si>
</sst>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0.0_);[Red]\(0.0\)"/>
    <numFmt numFmtId="179" formatCode="#,##0.0"/>
    <numFmt numFmtId="180" formatCode="0.0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4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3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3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12"/>
      <color theme="1"/>
      <name val="標楷體"/>
      <family val="4"/>
      <charset val="136"/>
    </font>
    <font>
      <b/>
      <sz val="12"/>
      <color theme="5" tint="-0.249977111117893"/>
      <name val="標楷體"/>
      <family val="4"/>
      <charset val="136"/>
    </font>
    <font>
      <b/>
      <sz val="14"/>
      <color theme="5" tint="-0.249977111117893"/>
      <name val="微軟正黑體"/>
      <family val="2"/>
      <charset val="136"/>
    </font>
    <font>
      <sz val="16"/>
      <color theme="1"/>
      <name val="標楷體"/>
      <family val="4"/>
      <charset val="136"/>
    </font>
    <font>
      <b/>
      <sz val="14"/>
      <color rgb="FF963634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4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/>
    <xf numFmtId="3" fontId="1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9" fontId="0" fillId="0" borderId="0" xfId="0" applyNumberFormat="1" applyBorder="1"/>
    <xf numFmtId="180" fontId="0" fillId="0" borderId="0" xfId="0" applyNumberFormat="1" applyBorder="1"/>
    <xf numFmtId="3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180" fontId="16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76" fontId="14" fillId="0" borderId="0" xfId="0" applyNumberFormat="1" applyFont="1" applyAlignment="1">
      <alignment vertical="center"/>
    </xf>
    <xf numFmtId="3" fontId="0" fillId="0" borderId="0" xfId="0" applyNumberFormat="1"/>
    <xf numFmtId="177" fontId="2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178" fontId="5" fillId="4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178" fontId="5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="85" zoomScaleNormal="85" workbookViewId="0">
      <selection activeCell="C9" sqref="C9"/>
    </sheetView>
  </sheetViews>
  <sheetFormatPr defaultColWidth="8.875" defaultRowHeight="16.5"/>
  <cols>
    <col min="1" max="1" width="30.125" style="1" customWidth="1"/>
    <col min="2" max="10" width="17.75" style="1" customWidth="1"/>
    <col min="11" max="14" width="19.25" style="1" customWidth="1"/>
    <col min="15" max="16" width="8.875" style="1"/>
    <col min="17" max="17" width="9.375" style="1" bestFit="1" customWidth="1"/>
    <col min="18" max="16384" width="8.875" style="1"/>
  </cols>
  <sheetData>
    <row r="1" spans="1:17" ht="68.25" customHeight="1">
      <c r="A1" s="82" t="s">
        <v>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7" ht="32.2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3" t="s">
        <v>23</v>
      </c>
    </row>
    <row r="3" spans="1:17" ht="39.75" customHeight="1">
      <c r="A3" s="35" t="s">
        <v>41</v>
      </c>
      <c r="B3" s="84" t="s">
        <v>18</v>
      </c>
      <c r="C3" s="73" t="s">
        <v>68</v>
      </c>
      <c r="D3" s="66" t="s">
        <v>66</v>
      </c>
      <c r="E3" s="36" t="s">
        <v>63</v>
      </c>
      <c r="F3" s="36" t="s">
        <v>62</v>
      </c>
      <c r="G3" s="36" t="s">
        <v>60</v>
      </c>
      <c r="H3" s="36" t="s">
        <v>57</v>
      </c>
      <c r="I3" s="36" t="s">
        <v>55</v>
      </c>
      <c r="J3" s="36" t="s">
        <v>50</v>
      </c>
      <c r="K3" s="36" t="s">
        <v>39</v>
      </c>
      <c r="L3" s="36" t="s">
        <v>38</v>
      </c>
      <c r="M3" s="36" t="s">
        <v>11</v>
      </c>
      <c r="N3" s="37" t="s">
        <v>12</v>
      </c>
    </row>
    <row r="4" spans="1:17" ht="33">
      <c r="A4" s="38" t="s">
        <v>40</v>
      </c>
      <c r="B4" s="85"/>
      <c r="C4" s="72">
        <f>'112'!B5</f>
        <v>54272</v>
      </c>
      <c r="D4" s="72">
        <f>'111'!B5</f>
        <v>53649</v>
      </c>
      <c r="E4" s="54">
        <f>'110'!B5</f>
        <v>52889</v>
      </c>
      <c r="F4" s="54">
        <f>'109'!B5</f>
        <v>52987</v>
      </c>
      <c r="G4" s="7">
        <f t="shared" ref="G4:N4" si="0">SUM(G5:G12)</f>
        <v>52661</v>
      </c>
      <c r="H4" s="7">
        <f t="shared" si="0"/>
        <v>51678</v>
      </c>
      <c r="I4" s="7">
        <f t="shared" si="0"/>
        <v>49928</v>
      </c>
      <c r="J4" s="7">
        <f t="shared" si="0"/>
        <v>50366</v>
      </c>
      <c r="K4" s="7">
        <f t="shared" si="0"/>
        <v>50471</v>
      </c>
      <c r="L4" s="7">
        <f t="shared" si="0"/>
        <v>50676</v>
      </c>
      <c r="M4" s="7">
        <f t="shared" si="0"/>
        <v>50937</v>
      </c>
      <c r="N4" s="39">
        <f t="shared" si="0"/>
        <v>51296</v>
      </c>
    </row>
    <row r="5" spans="1:17" ht="33.950000000000003" customHeight="1">
      <c r="A5" s="86" t="s">
        <v>42</v>
      </c>
      <c r="B5" s="18" t="s">
        <v>21</v>
      </c>
      <c r="C5" s="53">
        <f>'112'!C6</f>
        <v>23349</v>
      </c>
      <c r="D5" s="53">
        <f>'111'!C6</f>
        <v>23416</v>
      </c>
      <c r="E5" s="53">
        <f>'110'!C6</f>
        <v>23392</v>
      </c>
      <c r="F5" s="53">
        <f>'109'!C6</f>
        <v>23550</v>
      </c>
      <c r="G5" s="29">
        <v>23586</v>
      </c>
      <c r="H5" s="29">
        <v>23126</v>
      </c>
      <c r="I5" s="29">
        <v>23005</v>
      </c>
      <c r="J5" s="29">
        <v>23280</v>
      </c>
      <c r="K5" s="29">
        <v>23486</v>
      </c>
      <c r="L5" s="30">
        <v>23486</v>
      </c>
      <c r="M5" s="20">
        <v>23648</v>
      </c>
      <c r="N5" s="40">
        <v>23794</v>
      </c>
    </row>
    <row r="6" spans="1:17" ht="33.950000000000003" customHeight="1">
      <c r="A6" s="87"/>
      <c r="B6" s="19" t="s">
        <v>22</v>
      </c>
      <c r="C6" s="55">
        <f>'112'!E6</f>
        <v>4864</v>
      </c>
      <c r="D6" s="55">
        <f>'111'!E6</f>
        <v>4663</v>
      </c>
      <c r="E6" s="55">
        <f>'110'!E6</f>
        <v>4468</v>
      </c>
      <c r="F6" s="55">
        <f>'109'!E6</f>
        <v>4286</v>
      </c>
      <c r="G6" s="29">
        <v>4020</v>
      </c>
      <c r="H6" s="29">
        <v>3690</v>
      </c>
      <c r="I6" s="29">
        <v>3344</v>
      </c>
      <c r="J6" s="29">
        <v>3393</v>
      </c>
      <c r="K6" s="31">
        <v>3124</v>
      </c>
      <c r="L6" s="32">
        <v>3123</v>
      </c>
      <c r="M6" s="21">
        <v>3045</v>
      </c>
      <c r="N6" s="46">
        <v>2989</v>
      </c>
      <c r="Q6" s="44"/>
    </row>
    <row r="7" spans="1:17" ht="33.950000000000003" customHeight="1">
      <c r="A7" s="86" t="s">
        <v>45</v>
      </c>
      <c r="B7" s="18" t="s">
        <v>21</v>
      </c>
      <c r="C7" s="53">
        <f>'112'!C7</f>
        <v>14479</v>
      </c>
      <c r="D7" s="53">
        <f>'111'!C7</f>
        <v>14096</v>
      </c>
      <c r="E7" s="53">
        <f>'110'!C7</f>
        <v>13798</v>
      </c>
      <c r="F7" s="53">
        <f>'109'!C7</f>
        <v>13712</v>
      </c>
      <c r="G7" s="29">
        <v>13578</v>
      </c>
      <c r="H7" s="29">
        <v>13546</v>
      </c>
      <c r="I7" s="29">
        <v>12873</v>
      </c>
      <c r="J7" s="29">
        <v>12838</v>
      </c>
      <c r="K7" s="29">
        <v>12874</v>
      </c>
      <c r="L7" s="30">
        <v>12962</v>
      </c>
      <c r="M7" s="20">
        <v>13036</v>
      </c>
      <c r="N7" s="40">
        <v>13302</v>
      </c>
    </row>
    <row r="8" spans="1:17" ht="33.950000000000003" customHeight="1">
      <c r="A8" s="87"/>
      <c r="B8" s="19" t="s">
        <v>22</v>
      </c>
      <c r="C8" s="55">
        <f>'112'!E7</f>
        <v>2663</v>
      </c>
      <c r="D8" s="55">
        <f>'111'!E7</f>
        <v>2586</v>
      </c>
      <c r="E8" s="55">
        <f>'110'!E7</f>
        <v>2495</v>
      </c>
      <c r="F8" s="55">
        <f>'109'!E7</f>
        <v>2411</v>
      </c>
      <c r="G8" s="29">
        <v>2258</v>
      </c>
      <c r="H8" s="29">
        <v>2158</v>
      </c>
      <c r="I8" s="29">
        <v>1933</v>
      </c>
      <c r="J8" s="29">
        <v>1862</v>
      </c>
      <c r="K8" s="31">
        <v>1811</v>
      </c>
      <c r="L8" s="32">
        <v>1770</v>
      </c>
      <c r="M8" s="21">
        <v>1730</v>
      </c>
      <c r="N8" s="46">
        <v>1752</v>
      </c>
    </row>
    <row r="9" spans="1:17" ht="33.950000000000003" customHeight="1">
      <c r="A9" s="86" t="s">
        <v>43</v>
      </c>
      <c r="B9" s="18" t="s">
        <v>21</v>
      </c>
      <c r="C9" s="53">
        <f>'112'!C8</f>
        <v>2526</v>
      </c>
      <c r="D9" s="53">
        <f>'111'!C8</f>
        <v>2585</v>
      </c>
      <c r="E9" s="53">
        <f>'110'!C8</f>
        <v>2694</v>
      </c>
      <c r="F9" s="53">
        <f>'109'!C8</f>
        <v>2783</v>
      </c>
      <c r="G9" s="29">
        <v>2929</v>
      </c>
      <c r="H9" s="29">
        <v>3013</v>
      </c>
      <c r="I9" s="53">
        <v>3080</v>
      </c>
      <c r="J9" s="29">
        <v>3153</v>
      </c>
      <c r="K9" s="29">
        <v>3312</v>
      </c>
      <c r="L9" s="30">
        <v>3459</v>
      </c>
      <c r="M9" s="20">
        <v>3640</v>
      </c>
      <c r="N9" s="40">
        <v>3781</v>
      </c>
    </row>
    <row r="10" spans="1:17" ht="33.950000000000003" customHeight="1">
      <c r="A10" s="87"/>
      <c r="B10" s="19" t="s">
        <v>22</v>
      </c>
      <c r="C10" s="19">
        <f>'112'!E8</f>
        <v>612</v>
      </c>
      <c r="D10" s="19">
        <f>'111'!E8</f>
        <v>586</v>
      </c>
      <c r="E10" s="19">
        <f>'110'!E8</f>
        <v>547</v>
      </c>
      <c r="F10" s="19">
        <f>'109'!E8</f>
        <v>505</v>
      </c>
      <c r="G10" s="19">
        <v>522</v>
      </c>
      <c r="H10" s="29">
        <v>460</v>
      </c>
      <c r="I10" s="19">
        <v>379</v>
      </c>
      <c r="J10" s="29">
        <v>345</v>
      </c>
      <c r="K10" s="31">
        <v>350</v>
      </c>
      <c r="L10" s="32">
        <v>358</v>
      </c>
      <c r="M10" s="21">
        <v>369</v>
      </c>
      <c r="N10" s="46">
        <v>372</v>
      </c>
    </row>
    <row r="11" spans="1:17" ht="33.950000000000003" customHeight="1">
      <c r="A11" s="86" t="s">
        <v>49</v>
      </c>
      <c r="B11" s="18" t="s">
        <v>21</v>
      </c>
      <c r="C11" s="53">
        <f>'112'!C9</f>
        <v>4008</v>
      </c>
      <c r="D11" s="53">
        <f>'111'!C9</f>
        <v>4014</v>
      </c>
      <c r="E11" s="53">
        <f>'110'!C9</f>
        <v>3875</v>
      </c>
      <c r="F11" s="53">
        <f>'109'!C9</f>
        <v>4084</v>
      </c>
      <c r="G11" s="29">
        <v>4111</v>
      </c>
      <c r="H11" s="29">
        <v>4054</v>
      </c>
      <c r="I11" s="29">
        <v>3720</v>
      </c>
      <c r="J11" s="29">
        <v>3878</v>
      </c>
      <c r="K11" s="29">
        <v>3901</v>
      </c>
      <c r="L11" s="30">
        <v>3909</v>
      </c>
      <c r="M11" s="20">
        <v>3898</v>
      </c>
      <c r="N11" s="40">
        <v>3772</v>
      </c>
    </row>
    <row r="12" spans="1:17" ht="33.950000000000003" customHeight="1" thickBot="1">
      <c r="A12" s="88"/>
      <c r="B12" s="41" t="s">
        <v>22</v>
      </c>
      <c r="C12" s="56">
        <f>'112'!E9</f>
        <v>1771</v>
      </c>
      <c r="D12" s="56">
        <f>'111'!E9</f>
        <v>1703</v>
      </c>
      <c r="E12" s="56">
        <f>'110'!E9</f>
        <v>1620</v>
      </c>
      <c r="F12" s="56">
        <f>'109'!E9</f>
        <v>1656</v>
      </c>
      <c r="G12" s="47">
        <v>1657</v>
      </c>
      <c r="H12" s="47">
        <v>1631</v>
      </c>
      <c r="I12" s="47">
        <v>1594</v>
      </c>
      <c r="J12" s="47">
        <v>1617</v>
      </c>
      <c r="K12" s="48">
        <v>1613</v>
      </c>
      <c r="L12" s="49">
        <v>1609</v>
      </c>
      <c r="M12" s="42">
        <v>1571</v>
      </c>
      <c r="N12" s="50">
        <v>1534</v>
      </c>
    </row>
    <row r="13" spans="1:17" customFormat="1" ht="42" customHeight="1">
      <c r="A13" s="81" t="s">
        <v>54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</sheetData>
  <mergeCells count="7">
    <mergeCell ref="A13:N13"/>
    <mergeCell ref="A1:N1"/>
    <mergeCell ref="B3:B4"/>
    <mergeCell ref="A5:A6"/>
    <mergeCell ref="A7:A8"/>
    <mergeCell ref="A9:A10"/>
    <mergeCell ref="A11:A12"/>
  </mergeCells>
  <phoneticPr fontId="1" type="noConversion"/>
  <pageMargins left="0.7" right="0.7" top="0.75" bottom="0.75" header="0.3" footer="0.3"/>
  <pageSetup paperSize="9" scale="9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:E2"/>
    </sheetView>
  </sheetViews>
  <sheetFormatPr defaultRowHeight="16.5"/>
  <cols>
    <col min="1" max="1" width="32.25" style="2" customWidth="1"/>
    <col min="2" max="5" width="16.5" style="2" customWidth="1"/>
    <col min="6" max="6" width="18" style="2" customWidth="1"/>
  </cols>
  <sheetData>
    <row r="1" spans="1:6" ht="79.900000000000006" customHeight="1">
      <c r="A1" s="90" t="s">
        <v>24</v>
      </c>
      <c r="B1" s="90"/>
      <c r="C1" s="90"/>
      <c r="D1" s="90"/>
      <c r="E1" s="90"/>
      <c r="F1" s="91"/>
    </row>
    <row r="2" spans="1:6" ht="47.45" customHeight="1">
      <c r="A2" s="92" t="s">
        <v>51</v>
      </c>
      <c r="B2" s="92"/>
      <c r="C2" s="92"/>
      <c r="D2" s="92"/>
      <c r="E2" s="93"/>
      <c r="F2" s="33" t="s">
        <v>44</v>
      </c>
    </row>
    <row r="3" spans="1:6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6" ht="30.95" customHeight="1">
      <c r="A4" s="94"/>
      <c r="B4" s="95"/>
      <c r="C4" s="95"/>
      <c r="D4" s="95"/>
      <c r="E4" s="95"/>
      <c r="F4" s="95"/>
    </row>
    <row r="5" spans="1:6" ht="38.450000000000003" customHeight="1">
      <c r="A5" s="14" t="s">
        <v>5</v>
      </c>
      <c r="B5" s="23">
        <f>SUM(B6:B9)</f>
        <v>50471</v>
      </c>
      <c r="C5" s="23">
        <f>SUM(C6:C9)</f>
        <v>43573</v>
      </c>
      <c r="D5" s="24">
        <f>C5/B5*100</f>
        <v>86.332745537041077</v>
      </c>
      <c r="E5" s="25">
        <f>SUM(E6:E9)</f>
        <v>6898</v>
      </c>
      <c r="F5" s="24">
        <f>E5/B5*100</f>
        <v>13.667254462958928</v>
      </c>
    </row>
    <row r="6" spans="1:6" ht="40.15" customHeight="1">
      <c r="A6" s="4" t="s">
        <v>48</v>
      </c>
      <c r="B6" s="26">
        <f>C6+E6</f>
        <v>26610</v>
      </c>
      <c r="C6" s="26">
        <v>23486</v>
      </c>
      <c r="D6" s="27">
        <f>C6/B6*100</f>
        <v>88.260052611800077</v>
      </c>
      <c r="E6" s="26">
        <v>3124</v>
      </c>
      <c r="F6" s="27">
        <f>E6/B6*100</f>
        <v>11.739947388199925</v>
      </c>
    </row>
    <row r="7" spans="1:6" ht="44.45" customHeight="1">
      <c r="A7" s="5" t="s">
        <v>45</v>
      </c>
      <c r="B7" s="26">
        <f>C7+E7</f>
        <v>14685</v>
      </c>
      <c r="C7" s="26">
        <v>12874</v>
      </c>
      <c r="D7" s="27">
        <f>C7/B7*100</f>
        <v>87.667688117126318</v>
      </c>
      <c r="E7" s="26">
        <v>1811</v>
      </c>
      <c r="F7" s="27">
        <f>E7/B7*100</f>
        <v>12.332311882873681</v>
      </c>
    </row>
    <row r="8" spans="1:6" s="6" customFormat="1" ht="40.15" customHeight="1">
      <c r="A8" s="5" t="s">
        <v>47</v>
      </c>
      <c r="B8" s="26">
        <f>C8+E8</f>
        <v>3662</v>
      </c>
      <c r="C8" s="26">
        <v>3312</v>
      </c>
      <c r="D8" s="27">
        <f>C8/B8*100</f>
        <v>90.442381212452219</v>
      </c>
      <c r="E8" s="28">
        <v>350</v>
      </c>
      <c r="F8" s="27">
        <f>E8/B8*100</f>
        <v>9.5576187875477885</v>
      </c>
    </row>
    <row r="9" spans="1:6" ht="40.15" customHeight="1">
      <c r="A9" s="4" t="s">
        <v>46</v>
      </c>
      <c r="B9" s="26">
        <f>C9+E9</f>
        <v>5514</v>
      </c>
      <c r="C9" s="26">
        <v>3901</v>
      </c>
      <c r="D9" s="27">
        <f>C9/B9*100</f>
        <v>70.747188973521943</v>
      </c>
      <c r="E9" s="26">
        <v>1613</v>
      </c>
      <c r="F9" s="27">
        <f>E9/B9*100</f>
        <v>29.252811026478053</v>
      </c>
    </row>
    <row r="10" spans="1:6" ht="42" customHeight="1">
      <c r="A10" s="89" t="s">
        <v>37</v>
      </c>
      <c r="B10" s="89"/>
      <c r="C10" s="89"/>
      <c r="D10" s="89"/>
      <c r="E10" s="89"/>
      <c r="F10" s="89"/>
    </row>
    <row r="11" spans="1:6">
      <c r="B11" s="3"/>
      <c r="C11" s="3"/>
      <c r="D11" s="11"/>
      <c r="E11" s="3"/>
      <c r="F11" s="12"/>
    </row>
    <row r="12" spans="1:6">
      <c r="D12" s="11"/>
    </row>
    <row r="13" spans="1:6">
      <c r="D13" s="11"/>
    </row>
    <row r="14" spans="1:6">
      <c r="D14" s="11"/>
    </row>
    <row r="15" spans="1:6">
      <c r="D15" s="11"/>
    </row>
    <row r="16" spans="1:6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J11" sqref="J11"/>
    </sheetView>
  </sheetViews>
  <sheetFormatPr defaultRowHeight="16.5"/>
  <cols>
    <col min="1" max="1" width="32.25" style="2" customWidth="1"/>
    <col min="2" max="5" width="16.5" style="2" customWidth="1"/>
    <col min="6" max="6" width="18" style="2" customWidth="1"/>
  </cols>
  <sheetData>
    <row r="1" spans="1:6" ht="79.900000000000006" customHeight="1">
      <c r="A1" s="90" t="s">
        <v>24</v>
      </c>
      <c r="B1" s="90"/>
      <c r="C1" s="90"/>
      <c r="D1" s="90"/>
      <c r="E1" s="90"/>
      <c r="F1" s="91"/>
    </row>
    <row r="2" spans="1:6" ht="66" customHeight="1">
      <c r="A2" s="92" t="s">
        <v>25</v>
      </c>
      <c r="B2" s="92"/>
      <c r="C2" s="92"/>
      <c r="D2" s="92"/>
      <c r="E2" s="93"/>
      <c r="F2" s="22" t="s">
        <v>26</v>
      </c>
    </row>
    <row r="3" spans="1:6" ht="26.45" customHeight="1">
      <c r="A3" s="94" t="s">
        <v>27</v>
      </c>
      <c r="B3" s="94" t="s">
        <v>28</v>
      </c>
      <c r="C3" s="94" t="s">
        <v>29</v>
      </c>
      <c r="D3" s="95" t="s">
        <v>30</v>
      </c>
      <c r="E3" s="94" t="s">
        <v>31</v>
      </c>
      <c r="F3" s="95" t="s">
        <v>30</v>
      </c>
    </row>
    <row r="4" spans="1:6" ht="30.95" customHeight="1">
      <c r="A4" s="94"/>
      <c r="B4" s="95"/>
      <c r="C4" s="95"/>
      <c r="D4" s="95"/>
      <c r="E4" s="95"/>
      <c r="F4" s="95"/>
    </row>
    <row r="5" spans="1:6" ht="38.450000000000003" customHeight="1">
      <c r="A5" s="14" t="s">
        <v>32</v>
      </c>
      <c r="B5" s="23">
        <f>SUM(B6:B9)</f>
        <v>50676</v>
      </c>
      <c r="C5" s="23">
        <f>SUM(C6:C9)</f>
        <v>43816</v>
      </c>
      <c r="D5" s="24">
        <f>SUM(C5/B5)*100</f>
        <v>86.463019970005533</v>
      </c>
      <c r="E5" s="25">
        <f>SUM(E6:E9)</f>
        <v>6860</v>
      </c>
      <c r="F5" s="24">
        <f>SUM(E5/B5)*100</f>
        <v>13.536980029994474</v>
      </c>
    </row>
    <row r="6" spans="1:6" ht="40.15" customHeight="1">
      <c r="A6" s="4" t="s">
        <v>33</v>
      </c>
      <c r="B6" s="26">
        <v>26609</v>
      </c>
      <c r="C6" s="26">
        <v>23486</v>
      </c>
      <c r="D6" s="27">
        <f>SUM(C6/B6)*100</f>
        <v>88.263369536622946</v>
      </c>
      <c r="E6" s="26">
        <v>3123</v>
      </c>
      <c r="F6" s="27">
        <f>SUM(E6/B6)*100</f>
        <v>11.736630463377052</v>
      </c>
    </row>
    <row r="7" spans="1:6" ht="57" customHeight="1">
      <c r="A7" s="5" t="s">
        <v>34</v>
      </c>
      <c r="B7" s="26">
        <v>14732</v>
      </c>
      <c r="C7" s="26">
        <v>12962</v>
      </c>
      <c r="D7" s="27">
        <f>SUM(C7/B7)*100</f>
        <v>87.98533803964159</v>
      </c>
      <c r="E7" s="26">
        <v>1770</v>
      </c>
      <c r="F7" s="27">
        <f>SUM(E7/B7)*100</f>
        <v>12.014661960358405</v>
      </c>
    </row>
    <row r="8" spans="1:6" s="6" customFormat="1" ht="40.15" customHeight="1">
      <c r="A8" s="5" t="s">
        <v>35</v>
      </c>
      <c r="B8" s="28">
        <v>3817</v>
      </c>
      <c r="C8" s="26">
        <v>3459</v>
      </c>
      <c r="D8" s="27">
        <f>SUM(C8/B8)*100</f>
        <v>90.62090647105056</v>
      </c>
      <c r="E8" s="28">
        <v>358</v>
      </c>
      <c r="F8" s="27">
        <f>SUM(E8/B8)*100</f>
        <v>9.3790935289494364</v>
      </c>
    </row>
    <row r="9" spans="1:6" ht="40.15" customHeight="1">
      <c r="A9" s="4" t="s">
        <v>36</v>
      </c>
      <c r="B9" s="28">
        <v>5518</v>
      </c>
      <c r="C9" s="26">
        <v>3909</v>
      </c>
      <c r="D9" s="27">
        <f>SUM(C9/B9)*100</f>
        <v>70.840884378397973</v>
      </c>
      <c r="E9" s="26">
        <v>1609</v>
      </c>
      <c r="F9" s="27">
        <f>SUM(E9/B9)*100</f>
        <v>29.159115621602027</v>
      </c>
    </row>
    <row r="10" spans="1:6" ht="42" customHeight="1">
      <c r="A10" s="89" t="s">
        <v>37</v>
      </c>
      <c r="B10" s="89"/>
      <c r="C10" s="89"/>
      <c r="D10" s="89"/>
      <c r="E10" s="89"/>
      <c r="F10" s="89"/>
    </row>
    <row r="11" spans="1:6">
      <c r="B11" s="3"/>
      <c r="C11" s="3"/>
      <c r="D11" s="11"/>
      <c r="E11" s="3"/>
      <c r="F11" s="12"/>
    </row>
    <row r="12" spans="1:6">
      <c r="D12" s="11"/>
    </row>
    <row r="13" spans="1:6">
      <c r="D13" s="11"/>
    </row>
    <row r="14" spans="1:6">
      <c r="D14" s="11"/>
    </row>
    <row r="15" spans="1:6">
      <c r="D15" s="11"/>
    </row>
    <row r="16" spans="1:6">
      <c r="D16" s="11"/>
    </row>
    <row r="17" spans="4:4">
      <c r="D17" s="11"/>
    </row>
    <row r="18" spans="4:4">
      <c r="D18" s="11"/>
    </row>
    <row r="19" spans="4:4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12" sqref="A12"/>
    </sheetView>
  </sheetViews>
  <sheetFormatPr defaultRowHeight="16.5"/>
  <cols>
    <col min="1" max="1" width="33.625" style="2" customWidth="1"/>
    <col min="2" max="5" width="16.5" style="2" customWidth="1"/>
    <col min="6" max="6" width="19.75" style="2" customWidth="1"/>
  </cols>
  <sheetData>
    <row r="1" spans="1:6" ht="79.900000000000006" customHeight="1">
      <c r="A1" s="90" t="s">
        <v>6</v>
      </c>
      <c r="B1" s="90"/>
      <c r="C1" s="90"/>
      <c r="D1" s="90"/>
      <c r="E1" s="90"/>
      <c r="F1" s="91"/>
    </row>
    <row r="2" spans="1:6" ht="66" customHeight="1">
      <c r="A2" s="92" t="s">
        <v>7</v>
      </c>
      <c r="B2" s="92"/>
      <c r="C2" s="92"/>
      <c r="D2" s="92"/>
      <c r="E2" s="93"/>
      <c r="F2" s="17" t="s">
        <v>23</v>
      </c>
    </row>
    <row r="3" spans="1:6" ht="26.45" customHeight="1">
      <c r="A3" s="94" t="s">
        <v>0</v>
      </c>
      <c r="B3" s="94" t="s">
        <v>1</v>
      </c>
      <c r="C3" s="94" t="s">
        <v>19</v>
      </c>
      <c r="D3" s="95" t="s">
        <v>3</v>
      </c>
      <c r="E3" s="94" t="s">
        <v>20</v>
      </c>
      <c r="F3" s="95" t="s">
        <v>3</v>
      </c>
    </row>
    <row r="4" spans="1:6" ht="30.95" customHeight="1">
      <c r="A4" s="94"/>
      <c r="B4" s="95"/>
      <c r="C4" s="95"/>
      <c r="D4" s="95"/>
      <c r="E4" s="95"/>
      <c r="F4" s="95"/>
    </row>
    <row r="5" spans="1:6" ht="38.450000000000003" customHeight="1">
      <c r="A5" s="14" t="s">
        <v>5</v>
      </c>
      <c r="B5" s="13">
        <v>54168</v>
      </c>
      <c r="C5" s="15">
        <v>46781</v>
      </c>
      <c r="D5" s="16">
        <f t="shared" ref="D5:D10" si="0">C5/B5*100</f>
        <v>86.362797223452958</v>
      </c>
      <c r="E5" s="15">
        <v>7387</v>
      </c>
      <c r="F5" s="16">
        <f t="shared" ref="F5:F10" si="1">E5/B5*100</f>
        <v>13.637202776547038</v>
      </c>
    </row>
    <row r="6" spans="1:6" ht="45" customHeight="1">
      <c r="A6" s="4" t="s">
        <v>13</v>
      </c>
      <c r="B6" s="8">
        <v>26693</v>
      </c>
      <c r="C6" s="8">
        <v>23648</v>
      </c>
      <c r="D6" s="9">
        <f t="shared" si="0"/>
        <v>88.59251489154461</v>
      </c>
      <c r="E6" s="8">
        <v>3045</v>
      </c>
      <c r="F6" s="9">
        <f t="shared" si="1"/>
        <v>11.407485108455401</v>
      </c>
    </row>
    <row r="7" spans="1:6" ht="57" customHeight="1">
      <c r="A7" s="5" t="s">
        <v>14</v>
      </c>
      <c r="B7" s="8">
        <v>14766</v>
      </c>
      <c r="C7" s="8">
        <v>13036</v>
      </c>
      <c r="D7" s="9">
        <f t="shared" si="0"/>
        <v>88.28389543545984</v>
      </c>
      <c r="E7" s="8">
        <v>1730</v>
      </c>
      <c r="F7" s="9">
        <f t="shared" si="1"/>
        <v>11.71610456454016</v>
      </c>
    </row>
    <row r="8" spans="1:6" s="6" customFormat="1" ht="40.15" customHeight="1">
      <c r="A8" s="5" t="s">
        <v>15</v>
      </c>
      <c r="B8" s="10">
        <v>4009</v>
      </c>
      <c r="C8" s="8">
        <v>3640</v>
      </c>
      <c r="D8" s="9">
        <f t="shared" si="0"/>
        <v>90.795709653280127</v>
      </c>
      <c r="E8" s="10">
        <v>369</v>
      </c>
      <c r="F8" s="9">
        <f t="shared" si="1"/>
        <v>9.2042903467198798</v>
      </c>
    </row>
    <row r="9" spans="1:6" ht="40.15" customHeight="1">
      <c r="A9" s="4" t="s">
        <v>17</v>
      </c>
      <c r="B9" s="10">
        <v>5469</v>
      </c>
      <c r="C9" s="8">
        <v>3898</v>
      </c>
      <c r="D9" s="9">
        <f t="shared" si="0"/>
        <v>71.274456024867433</v>
      </c>
      <c r="E9" s="8">
        <v>1571</v>
      </c>
      <c r="F9" s="9">
        <f t="shared" si="1"/>
        <v>28.725543975132567</v>
      </c>
    </row>
    <row r="10" spans="1:6" s="6" customFormat="1" ht="52.15" customHeight="1">
      <c r="A10" s="5" t="s">
        <v>16</v>
      </c>
      <c r="B10" s="10">
        <v>3231</v>
      </c>
      <c r="C10" s="8">
        <v>2559</v>
      </c>
      <c r="D10" s="9">
        <f t="shared" si="0"/>
        <v>79.201485608170842</v>
      </c>
      <c r="E10" s="10">
        <v>672</v>
      </c>
      <c r="F10" s="9">
        <f t="shared" si="1"/>
        <v>20.798514391829155</v>
      </c>
    </row>
    <row r="11" spans="1:6" ht="42" customHeight="1">
      <c r="A11" s="89" t="s">
        <v>8</v>
      </c>
      <c r="B11" s="89"/>
      <c r="C11" s="89"/>
      <c r="D11" s="89"/>
      <c r="E11" s="89"/>
      <c r="F11" s="89"/>
    </row>
    <row r="12" spans="1:6">
      <c r="B12" s="3"/>
      <c r="C12" s="3"/>
      <c r="D12" s="11"/>
      <c r="E12" s="3"/>
      <c r="F12" s="12"/>
    </row>
    <row r="13" spans="1:6">
      <c r="D13" s="11"/>
    </row>
    <row r="14" spans="1:6">
      <c r="D14" s="11"/>
    </row>
    <row r="15" spans="1:6">
      <c r="D15" s="11"/>
    </row>
    <row r="16" spans="1:6">
      <c r="D16" s="11"/>
    </row>
    <row r="17" spans="4:4">
      <c r="D17" s="11"/>
    </row>
    <row r="18" spans="4:4">
      <c r="D18" s="11"/>
    </row>
    <row r="19" spans="4:4">
      <c r="D19" s="11"/>
    </row>
    <row r="20" spans="4:4">
      <c r="D20" s="11"/>
    </row>
  </sheetData>
  <mergeCells count="9">
    <mergeCell ref="A11:F11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8" sqref="B8"/>
    </sheetView>
  </sheetViews>
  <sheetFormatPr defaultRowHeight="16.5"/>
  <cols>
    <col min="1" max="1" width="32.25" style="2" customWidth="1"/>
    <col min="2" max="5" width="16.5" style="2" customWidth="1"/>
    <col min="6" max="6" width="19.75" style="2" customWidth="1"/>
  </cols>
  <sheetData>
    <row r="1" spans="1:6" ht="79.900000000000006" customHeight="1">
      <c r="A1" s="90" t="s">
        <v>6</v>
      </c>
      <c r="B1" s="90"/>
      <c r="C1" s="90"/>
      <c r="D1" s="90"/>
      <c r="E1" s="90"/>
      <c r="F1" s="91"/>
    </row>
    <row r="2" spans="1:6" ht="66" customHeight="1">
      <c r="A2" s="92" t="s">
        <v>9</v>
      </c>
      <c r="B2" s="92"/>
      <c r="C2" s="92"/>
      <c r="D2" s="92"/>
      <c r="E2" s="93"/>
      <c r="F2" s="17" t="s">
        <v>23</v>
      </c>
    </row>
    <row r="3" spans="1:6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6" ht="30.95" customHeight="1">
      <c r="A4" s="94"/>
      <c r="B4" s="95"/>
      <c r="C4" s="95"/>
      <c r="D4" s="95"/>
      <c r="E4" s="95"/>
      <c r="F4" s="95"/>
    </row>
    <row r="5" spans="1:6" ht="38.450000000000003" customHeight="1">
      <c r="A5" s="14" t="s">
        <v>5</v>
      </c>
      <c r="B5" s="13">
        <v>54485</v>
      </c>
      <c r="C5" s="15">
        <v>47175</v>
      </c>
      <c r="D5" s="16">
        <v>86.583463338533534</v>
      </c>
      <c r="E5" s="15">
        <v>7310</v>
      </c>
      <c r="F5" s="16">
        <v>13.416536661466457</v>
      </c>
    </row>
    <row r="6" spans="1:6" ht="40.15" customHeight="1">
      <c r="A6" s="4" t="s">
        <v>13</v>
      </c>
      <c r="B6" s="8">
        <v>26783</v>
      </c>
      <c r="C6" s="8">
        <v>23794</v>
      </c>
      <c r="D6" s="9">
        <v>88.839935780159053</v>
      </c>
      <c r="E6" s="8">
        <v>2989</v>
      </c>
      <c r="F6" s="9">
        <v>11.160064219840947</v>
      </c>
    </row>
    <row r="7" spans="1:6" ht="57" customHeight="1">
      <c r="A7" s="5" t="s">
        <v>14</v>
      </c>
      <c r="B7" s="8">
        <v>15054</v>
      </c>
      <c r="C7" s="8">
        <v>13302</v>
      </c>
      <c r="D7" s="9">
        <v>88.361897170187319</v>
      </c>
      <c r="E7" s="8">
        <v>1752</v>
      </c>
      <c r="F7" s="9">
        <v>11.638102829812681</v>
      </c>
    </row>
    <row r="8" spans="1:6" s="6" customFormat="1" ht="40.15" customHeight="1">
      <c r="A8" s="5" t="s">
        <v>15</v>
      </c>
      <c r="B8" s="10">
        <v>4153</v>
      </c>
      <c r="C8" s="8">
        <v>3781</v>
      </c>
      <c r="D8" s="9">
        <v>91.042619792920775</v>
      </c>
      <c r="E8" s="10">
        <v>372</v>
      </c>
      <c r="F8" s="9">
        <v>8.9573802070792254</v>
      </c>
    </row>
    <row r="9" spans="1:6" ht="40.15" customHeight="1">
      <c r="A9" s="4" t="s">
        <v>17</v>
      </c>
      <c r="B9" s="10">
        <v>5306</v>
      </c>
      <c r="C9" s="8">
        <v>3772</v>
      </c>
      <c r="D9" s="9">
        <v>71.089332830757641</v>
      </c>
      <c r="E9" s="8">
        <v>1534</v>
      </c>
      <c r="F9" s="9">
        <v>28.910667169242359</v>
      </c>
    </row>
    <row r="10" spans="1:6" s="6" customFormat="1" ht="52.15" customHeight="1">
      <c r="A10" s="5" t="s">
        <v>16</v>
      </c>
      <c r="B10" s="10">
        <v>3189</v>
      </c>
      <c r="C10" s="8">
        <v>2526</v>
      </c>
      <c r="D10" s="9">
        <v>79.209783631232369</v>
      </c>
      <c r="E10" s="10">
        <v>663</v>
      </c>
      <c r="F10" s="9">
        <v>20.790216368767631</v>
      </c>
    </row>
    <row r="11" spans="1:6" ht="42" customHeight="1">
      <c r="A11" s="89" t="s">
        <v>8</v>
      </c>
      <c r="B11" s="89"/>
      <c r="C11" s="89"/>
      <c r="D11" s="89"/>
      <c r="E11" s="89"/>
      <c r="F11" s="89"/>
    </row>
    <row r="12" spans="1:6">
      <c r="B12" s="3"/>
      <c r="C12" s="3"/>
      <c r="D12" s="11"/>
      <c r="E12" s="3"/>
      <c r="F12" s="12"/>
    </row>
    <row r="13" spans="1:6">
      <c r="D13" s="11"/>
    </row>
    <row r="14" spans="1:6">
      <c r="D14" s="11"/>
    </row>
    <row r="15" spans="1:6">
      <c r="D15" s="11"/>
    </row>
    <row r="16" spans="1:6">
      <c r="D16" s="11"/>
    </row>
    <row r="17" spans="4:4">
      <c r="D17" s="11"/>
    </row>
    <row r="18" spans="4:4">
      <c r="D18" s="11"/>
    </row>
    <row r="19" spans="4:4">
      <c r="D19" s="11"/>
    </row>
    <row r="20" spans="4:4">
      <c r="D20" s="11"/>
    </row>
  </sheetData>
  <mergeCells count="9">
    <mergeCell ref="A11:F11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"/>
  <sheetViews>
    <sheetView workbookViewId="0">
      <selection activeCell="J8" sqref="J8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67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76">
        <f>C5+E5</f>
        <v>54272</v>
      </c>
      <c r="C5" s="76">
        <f>SUM(C6:C9)</f>
        <v>44362</v>
      </c>
      <c r="D5" s="24">
        <f>C5/B5*100</f>
        <v>81.740123820754718</v>
      </c>
      <c r="E5" s="76">
        <f>SUM(E6:E9)</f>
        <v>9910</v>
      </c>
      <c r="F5" s="24">
        <f>E5/B5*100</f>
        <v>18.259876179245282</v>
      </c>
    </row>
    <row r="6" spans="1:9" ht="40.15" customHeight="1">
      <c r="A6" s="4" t="s">
        <v>13</v>
      </c>
      <c r="B6" s="76">
        <f t="shared" ref="B6:B9" si="0">C6+E6</f>
        <v>28213</v>
      </c>
      <c r="C6" s="78">
        <v>23349</v>
      </c>
      <c r="D6" s="80">
        <f>C6/B6*100</f>
        <v>82.759720696132987</v>
      </c>
      <c r="E6" s="78">
        <v>4864</v>
      </c>
      <c r="F6" s="77">
        <f>E6/B6*100</f>
        <v>17.240279303867013</v>
      </c>
      <c r="I6" s="45"/>
    </row>
    <row r="7" spans="1:9" ht="44.45" customHeight="1">
      <c r="A7" s="5" t="s">
        <v>45</v>
      </c>
      <c r="B7" s="74">
        <f t="shared" si="0"/>
        <v>17142</v>
      </c>
      <c r="C7" s="78">
        <v>14479</v>
      </c>
      <c r="D7" s="75">
        <f>C7/B7*100</f>
        <v>84.465056586162646</v>
      </c>
      <c r="E7" s="78">
        <v>2663</v>
      </c>
      <c r="F7" s="77">
        <f>E7/B7*100</f>
        <v>15.534943413837359</v>
      </c>
    </row>
    <row r="8" spans="1:9" s="6" customFormat="1" ht="40.15" customHeight="1">
      <c r="A8" s="5" t="s">
        <v>15</v>
      </c>
      <c r="B8" s="76">
        <f t="shared" si="0"/>
        <v>3138</v>
      </c>
      <c r="C8" s="78">
        <v>2526</v>
      </c>
      <c r="D8" s="77">
        <f>C8/B8*100</f>
        <v>80.497131931166336</v>
      </c>
      <c r="E8" s="79">
        <v>612</v>
      </c>
      <c r="F8" s="77">
        <f>E8/B8*100</f>
        <v>19.502868068833649</v>
      </c>
    </row>
    <row r="9" spans="1:9" ht="40.15" customHeight="1">
      <c r="A9" s="4" t="s">
        <v>17</v>
      </c>
      <c r="B9" s="76">
        <f t="shared" si="0"/>
        <v>5779</v>
      </c>
      <c r="C9" s="78">
        <v>4008</v>
      </c>
      <c r="D9" s="77">
        <f>C9/B9*100</f>
        <v>69.354559612389693</v>
      </c>
      <c r="E9" s="78">
        <v>1771</v>
      </c>
      <c r="F9" s="77">
        <f>E9/B9*100</f>
        <v>30.645440387610311</v>
      </c>
    </row>
    <row r="10" spans="1:9" ht="42" customHeight="1">
      <c r="A10" s="89" t="s">
        <v>8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"/>
  <sheetViews>
    <sheetView topLeftCell="A4" workbookViewId="0">
      <selection activeCell="E7" sqref="E7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65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53649</v>
      </c>
      <c r="C5" s="23">
        <f>SUM(C6:C9)</f>
        <v>44111</v>
      </c>
      <c r="D5" s="24">
        <f>C5/B5*100</f>
        <v>82.221476635165615</v>
      </c>
      <c r="E5" s="23">
        <f>SUM(E6:E9)</f>
        <v>9538</v>
      </c>
      <c r="F5" s="24">
        <f>E5/B5*100</f>
        <v>17.778523364834385</v>
      </c>
    </row>
    <row r="6" spans="1:9" ht="40.15" customHeight="1">
      <c r="A6" s="4" t="s">
        <v>13</v>
      </c>
      <c r="B6" s="76">
        <f t="shared" ref="B6" si="0">C6+E6</f>
        <v>28079</v>
      </c>
      <c r="C6" s="78">
        <v>23416</v>
      </c>
      <c r="D6" s="80">
        <f>C6/B6*100</f>
        <v>83.393283236582491</v>
      </c>
      <c r="E6" s="78">
        <v>4663</v>
      </c>
      <c r="F6" s="58">
        <f>E6/B6*100</f>
        <v>16.606716763417502</v>
      </c>
      <c r="I6" s="45"/>
    </row>
    <row r="7" spans="1:9" ht="44.45" customHeight="1">
      <c r="A7" s="5" t="s">
        <v>45</v>
      </c>
      <c r="B7" s="74">
        <f t="shared" ref="B7:B9" si="1">C7+E7</f>
        <v>16682</v>
      </c>
      <c r="C7" s="78">
        <v>14096</v>
      </c>
      <c r="D7" s="75">
        <f>C7/B7*100</f>
        <v>84.498261599328615</v>
      </c>
      <c r="E7" s="78">
        <v>2586</v>
      </c>
      <c r="F7" s="58">
        <f>E7/B7*100</f>
        <v>15.501738400671384</v>
      </c>
    </row>
    <row r="8" spans="1:9" s="6" customFormat="1" ht="40.15" customHeight="1">
      <c r="A8" s="5" t="s">
        <v>15</v>
      </c>
      <c r="B8" s="76">
        <f t="shared" si="1"/>
        <v>3171</v>
      </c>
      <c r="C8" s="78">
        <v>2585</v>
      </c>
      <c r="D8" s="77">
        <f>C8/B8*100</f>
        <v>81.520025228634495</v>
      </c>
      <c r="E8" s="79">
        <v>586</v>
      </c>
      <c r="F8" s="58">
        <f>E8/B8*100</f>
        <v>18.479974771365502</v>
      </c>
    </row>
    <row r="9" spans="1:9" ht="40.15" customHeight="1">
      <c r="A9" s="4" t="s">
        <v>17</v>
      </c>
      <c r="B9" s="76">
        <f t="shared" si="1"/>
        <v>5717</v>
      </c>
      <c r="C9" s="78">
        <v>4014</v>
      </c>
      <c r="D9" s="77">
        <f>C9/B9*100</f>
        <v>70.211649466503417</v>
      </c>
      <c r="E9" s="78">
        <v>1703</v>
      </c>
      <c r="F9" s="58">
        <f>E9/B9*100</f>
        <v>29.788350533496587</v>
      </c>
    </row>
    <row r="10" spans="1:9" ht="42" customHeight="1">
      <c r="A10" s="89" t="s">
        <v>8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5" sqref="B5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64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52889</v>
      </c>
      <c r="C5" s="23">
        <f>SUM(C6:C9)</f>
        <v>43759</v>
      </c>
      <c r="D5" s="24">
        <f>C5/B5*100</f>
        <v>82.737431223883988</v>
      </c>
      <c r="E5" s="23">
        <f>SUM(E6:E9)</f>
        <v>9130</v>
      </c>
      <c r="F5" s="24">
        <f>E5/B5*100</f>
        <v>17.262568776116016</v>
      </c>
    </row>
    <row r="6" spans="1:9" ht="40.15" customHeight="1">
      <c r="A6" s="69" t="s">
        <v>13</v>
      </c>
      <c r="B6" s="25">
        <f t="shared" ref="B6:B9" si="0">C6+E6</f>
        <v>27860</v>
      </c>
      <c r="C6" s="67">
        <v>23392</v>
      </c>
      <c r="D6" s="70">
        <f>C6/B6*100</f>
        <v>83.962670495333811</v>
      </c>
      <c r="E6" s="67">
        <v>4468</v>
      </c>
      <c r="F6" s="70">
        <f>E6/B6*100</f>
        <v>16.037329504666186</v>
      </c>
      <c r="I6" s="45"/>
    </row>
    <row r="7" spans="1:9" ht="44.45" customHeight="1">
      <c r="A7" s="71" t="s">
        <v>45</v>
      </c>
      <c r="B7" s="25">
        <f t="shared" si="0"/>
        <v>16293</v>
      </c>
      <c r="C7" s="67">
        <v>13798</v>
      </c>
      <c r="D7" s="70">
        <f>C7/B7*100</f>
        <v>84.686675259313816</v>
      </c>
      <c r="E7" s="67">
        <v>2495</v>
      </c>
      <c r="F7" s="70">
        <f>E7/B7*100</f>
        <v>15.313324740686184</v>
      </c>
    </row>
    <row r="8" spans="1:9" s="6" customFormat="1" ht="40.15" customHeight="1">
      <c r="A8" s="71" t="s">
        <v>15</v>
      </c>
      <c r="B8" s="25">
        <f t="shared" si="0"/>
        <v>3241</v>
      </c>
      <c r="C8" s="67">
        <v>2694</v>
      </c>
      <c r="D8" s="70">
        <f>C8/B8*100</f>
        <v>83.12249305769825</v>
      </c>
      <c r="E8" s="68">
        <v>547</v>
      </c>
      <c r="F8" s="70">
        <f>E8/B8*100</f>
        <v>16.877506942301761</v>
      </c>
    </row>
    <row r="9" spans="1:9" ht="40.15" customHeight="1">
      <c r="A9" s="69" t="s">
        <v>17</v>
      </c>
      <c r="B9" s="25">
        <f t="shared" si="0"/>
        <v>5495</v>
      </c>
      <c r="C9" s="67">
        <v>3875</v>
      </c>
      <c r="D9" s="70">
        <f>C9/B9*100</f>
        <v>70.5186533212011</v>
      </c>
      <c r="E9" s="67">
        <v>1620</v>
      </c>
      <c r="F9" s="70">
        <f>E9/B9*100</f>
        <v>29.481346678798907</v>
      </c>
    </row>
    <row r="10" spans="1:9" ht="42" customHeight="1">
      <c r="A10" s="96" t="s">
        <v>8</v>
      </c>
      <c r="B10" s="96"/>
      <c r="C10" s="96"/>
      <c r="D10" s="96"/>
      <c r="E10" s="96"/>
      <c r="F10" s="96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topLeftCell="A2" workbookViewId="0">
      <selection activeCell="C20" sqref="C20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61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52987</v>
      </c>
      <c r="C5" s="23">
        <f>SUM(C6:C9)</f>
        <v>44129</v>
      </c>
      <c r="D5" s="24">
        <f>C5/B5*100</f>
        <v>83.282691981051954</v>
      </c>
      <c r="E5" s="23">
        <f>SUM(E6:E9)</f>
        <v>8858</v>
      </c>
      <c r="F5" s="24">
        <f>E5/B5*100</f>
        <v>16.717308018948042</v>
      </c>
    </row>
    <row r="6" spans="1:9" ht="40.15" customHeight="1">
      <c r="A6" s="4" t="s">
        <v>13</v>
      </c>
      <c r="B6" s="57">
        <v>27836</v>
      </c>
      <c r="C6" s="57">
        <v>23550</v>
      </c>
      <c r="D6" s="58">
        <f>C6/B6*100</f>
        <v>84.602672797815785</v>
      </c>
      <c r="E6" s="57">
        <v>4286</v>
      </c>
      <c r="F6" s="58">
        <f>E6/B6*100</f>
        <v>15.397327202184222</v>
      </c>
      <c r="I6" s="45"/>
    </row>
    <row r="7" spans="1:9" ht="44.45" customHeight="1">
      <c r="A7" s="5" t="s">
        <v>45</v>
      </c>
      <c r="B7" s="60">
        <v>16123</v>
      </c>
      <c r="C7" s="59">
        <v>13712</v>
      </c>
      <c r="D7" s="58">
        <f>C7/B7*100</f>
        <v>85.046207281523294</v>
      </c>
      <c r="E7" s="59">
        <v>2411</v>
      </c>
      <c r="F7" s="58">
        <f>E7/B7*100</f>
        <v>14.953792718476711</v>
      </c>
    </row>
    <row r="8" spans="1:9" s="6" customFormat="1" ht="40.15" customHeight="1">
      <c r="A8" s="5" t="s">
        <v>15</v>
      </c>
      <c r="B8" s="63">
        <v>3288</v>
      </c>
      <c r="C8" s="61">
        <v>2783</v>
      </c>
      <c r="D8" s="58">
        <f>C8/B8*100</f>
        <v>84.641119221411188</v>
      </c>
      <c r="E8" s="62">
        <v>505</v>
      </c>
      <c r="F8" s="58">
        <f>E8/B8*100</f>
        <v>15.358880778588807</v>
      </c>
    </row>
    <row r="9" spans="1:9" ht="40.15" customHeight="1">
      <c r="A9" s="4" t="s">
        <v>17</v>
      </c>
      <c r="B9" s="65">
        <v>5740</v>
      </c>
      <c r="C9" s="64">
        <v>4084</v>
      </c>
      <c r="D9" s="58">
        <f>C9/B9*100</f>
        <v>71.149825783972119</v>
      </c>
      <c r="E9" s="64">
        <v>1656</v>
      </c>
      <c r="F9" s="58">
        <f>E9/B9*100</f>
        <v>28.850174216027874</v>
      </c>
    </row>
    <row r="10" spans="1:9" ht="42" customHeight="1">
      <c r="A10" s="89" t="s">
        <v>8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B14"/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12" sqref="H12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59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52661</v>
      </c>
      <c r="C5" s="23">
        <f>SUM(C6:C9)</f>
        <v>44204</v>
      </c>
      <c r="D5" s="24">
        <f>C5/B5*100</f>
        <v>83.940677161466738</v>
      </c>
      <c r="E5" s="23">
        <f>SUM(E6:E9)</f>
        <v>8457</v>
      </c>
      <c r="F5" s="24">
        <f>E5/B5*100</f>
        <v>16.059322838533259</v>
      </c>
    </row>
    <row r="6" spans="1:9" ht="40.15" customHeight="1">
      <c r="A6" s="4" t="s">
        <v>13</v>
      </c>
      <c r="B6" s="51">
        <f>C6+E6</f>
        <v>27606</v>
      </c>
      <c r="C6" s="51">
        <v>23586</v>
      </c>
      <c r="D6" s="52">
        <f>C6/B6*100</f>
        <v>85.437948272114767</v>
      </c>
      <c r="E6" s="51">
        <v>4020</v>
      </c>
      <c r="F6" s="52">
        <f>E6/B6*100</f>
        <v>14.562051727885242</v>
      </c>
      <c r="I6" s="45"/>
    </row>
    <row r="7" spans="1:9" ht="44.45" customHeight="1">
      <c r="A7" s="5" t="s">
        <v>45</v>
      </c>
      <c r="B7" s="51">
        <f>C7+E7</f>
        <v>15836</v>
      </c>
      <c r="C7" s="26">
        <v>13578</v>
      </c>
      <c r="D7" s="27">
        <f>C7/B7*100</f>
        <v>85.741348825460975</v>
      </c>
      <c r="E7" s="26">
        <v>2258</v>
      </c>
      <c r="F7" s="27">
        <f>E7/B7*100</f>
        <v>14.258651174539025</v>
      </c>
    </row>
    <row r="8" spans="1:9" s="6" customFormat="1" ht="40.15" customHeight="1">
      <c r="A8" s="5" t="s">
        <v>15</v>
      </c>
      <c r="B8" s="51">
        <f>C8+E8</f>
        <v>3451</v>
      </c>
      <c r="C8" s="26">
        <v>2929</v>
      </c>
      <c r="D8" s="27">
        <f>C8/B8*100</f>
        <v>84.87394957983193</v>
      </c>
      <c r="E8" s="28">
        <v>522</v>
      </c>
      <c r="F8" s="27">
        <f>E8/B8*100</f>
        <v>15.126050420168067</v>
      </c>
    </row>
    <row r="9" spans="1:9" ht="40.15" customHeight="1">
      <c r="A9" s="4" t="s">
        <v>17</v>
      </c>
      <c r="B9" s="51">
        <f>C9+E9</f>
        <v>5768</v>
      </c>
      <c r="C9" s="26">
        <v>4111</v>
      </c>
      <c r="D9" s="27">
        <f>C9/B9*100</f>
        <v>71.272538141470179</v>
      </c>
      <c r="E9" s="26">
        <v>1657</v>
      </c>
      <c r="F9" s="27">
        <f>E9/B9*100</f>
        <v>28.727461858529818</v>
      </c>
    </row>
    <row r="10" spans="1:9" ht="42" customHeight="1">
      <c r="A10" s="89" t="s">
        <v>8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7" sqref="I7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58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51678</v>
      </c>
      <c r="C5" s="23">
        <f>SUM(C6:C9)</f>
        <v>43739</v>
      </c>
      <c r="D5" s="24">
        <f>C5/B5*100</f>
        <v>84.637563373195562</v>
      </c>
      <c r="E5" s="23">
        <f>SUM(E6:E9)</f>
        <v>7939</v>
      </c>
      <c r="F5" s="24">
        <f>E5/B5*100</f>
        <v>15.362436626804444</v>
      </c>
    </row>
    <row r="6" spans="1:9" ht="40.15" customHeight="1">
      <c r="A6" s="4" t="s">
        <v>13</v>
      </c>
      <c r="B6" s="51">
        <v>26816</v>
      </c>
      <c r="C6" s="51">
        <v>23126</v>
      </c>
      <c r="D6" s="52">
        <f>C6/B6*100</f>
        <v>86.239558472553696</v>
      </c>
      <c r="E6" s="51">
        <v>3690</v>
      </c>
      <c r="F6" s="52">
        <f>E6/B6*100</f>
        <v>13.760441527446302</v>
      </c>
      <c r="I6" s="45"/>
    </row>
    <row r="7" spans="1:9" ht="44.45" customHeight="1">
      <c r="A7" s="5" t="s">
        <v>45</v>
      </c>
      <c r="B7" s="51">
        <v>15704</v>
      </c>
      <c r="C7" s="26">
        <v>13546</v>
      </c>
      <c r="D7" s="27">
        <f>C7/B7*100</f>
        <v>86.258278145695371</v>
      </c>
      <c r="E7" s="26">
        <v>2158</v>
      </c>
      <c r="F7" s="27">
        <f>E7/B7*100</f>
        <v>13.741721854304636</v>
      </c>
    </row>
    <row r="8" spans="1:9" s="6" customFormat="1" ht="40.15" customHeight="1">
      <c r="A8" s="5" t="s">
        <v>15</v>
      </c>
      <c r="B8" s="51">
        <v>3473</v>
      </c>
      <c r="C8" s="26">
        <v>3013</v>
      </c>
      <c r="D8" s="27">
        <f>C8/B8*100</f>
        <v>86.754966887417211</v>
      </c>
      <c r="E8" s="28">
        <v>460</v>
      </c>
      <c r="F8" s="27">
        <f>E8/B8*100</f>
        <v>13.245033112582782</v>
      </c>
    </row>
    <row r="9" spans="1:9" ht="40.15" customHeight="1">
      <c r="A9" s="4" t="s">
        <v>17</v>
      </c>
      <c r="B9" s="51">
        <v>5685</v>
      </c>
      <c r="C9" s="26">
        <v>4054</v>
      </c>
      <c r="D9" s="27">
        <f>C9/B9*100</f>
        <v>71.310466138962184</v>
      </c>
      <c r="E9" s="26">
        <v>1631</v>
      </c>
      <c r="F9" s="27">
        <f>E9/B9*100</f>
        <v>28.68953386103782</v>
      </c>
    </row>
    <row r="10" spans="1:9" ht="42" customHeight="1">
      <c r="A10" s="89" t="s">
        <v>8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3" sqref="C3:C4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56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49928</v>
      </c>
      <c r="C5" s="23">
        <f>SUM(C6:C9)</f>
        <v>42678</v>
      </c>
      <c r="D5" s="24">
        <f>C5/B5*100</f>
        <v>85.4790898894408</v>
      </c>
      <c r="E5" s="25">
        <f>SUM(E6:E9)</f>
        <v>7250</v>
      </c>
      <c r="F5" s="24">
        <f>E5/B5*100</f>
        <v>14.520910110559203</v>
      </c>
    </row>
    <row r="6" spans="1:9" ht="40.15" customHeight="1">
      <c r="A6" s="4" t="s">
        <v>13</v>
      </c>
      <c r="B6" s="51">
        <f>C6+E6</f>
        <v>26349</v>
      </c>
      <c r="C6" s="51">
        <v>23005</v>
      </c>
      <c r="D6" s="52">
        <f>C6/B6*100</f>
        <v>87.308816273862391</v>
      </c>
      <c r="E6" s="51">
        <v>3344</v>
      </c>
      <c r="F6" s="52">
        <f>E6/B6*100</f>
        <v>12.691183726137615</v>
      </c>
      <c r="I6" s="45"/>
    </row>
    <row r="7" spans="1:9" ht="44.45" customHeight="1">
      <c r="A7" s="5" t="s">
        <v>45</v>
      </c>
      <c r="B7" s="26">
        <f>C7+E7</f>
        <v>14806</v>
      </c>
      <c r="C7" s="26">
        <v>12873</v>
      </c>
      <c r="D7" s="27">
        <f>C7/B7*100</f>
        <v>86.944481966770226</v>
      </c>
      <c r="E7" s="26">
        <v>1933</v>
      </c>
      <c r="F7" s="27">
        <f>E7/B7*100</f>
        <v>13.05551803322977</v>
      </c>
    </row>
    <row r="8" spans="1:9" s="6" customFormat="1" ht="40.15" customHeight="1">
      <c r="A8" s="5" t="s">
        <v>15</v>
      </c>
      <c r="B8" s="26">
        <f>C8+E8</f>
        <v>3459</v>
      </c>
      <c r="C8" s="26">
        <v>3080</v>
      </c>
      <c r="D8" s="27">
        <f>C8/B8*100</f>
        <v>89.043076033535712</v>
      </c>
      <c r="E8" s="28">
        <v>379</v>
      </c>
      <c r="F8" s="27">
        <f>E8/B8*100</f>
        <v>10.956923966464297</v>
      </c>
    </row>
    <row r="9" spans="1:9" ht="40.15" customHeight="1">
      <c r="A9" s="4" t="s">
        <v>17</v>
      </c>
      <c r="B9" s="26">
        <f>C9+E9</f>
        <v>5314</v>
      </c>
      <c r="C9" s="26">
        <v>3720</v>
      </c>
      <c r="D9" s="27">
        <f>C9/B9*100</f>
        <v>70.003763643206625</v>
      </c>
      <c r="E9" s="26">
        <v>1594</v>
      </c>
      <c r="F9" s="27">
        <f>E9/B9*100</f>
        <v>29.996236356793375</v>
      </c>
    </row>
    <row r="10" spans="1:9" ht="42" customHeight="1">
      <c r="A10" s="89" t="s">
        <v>8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7" sqref="K7"/>
    </sheetView>
  </sheetViews>
  <sheetFormatPr defaultRowHeight="16.5"/>
  <cols>
    <col min="1" max="1" width="32.25" style="2" customWidth="1"/>
    <col min="2" max="2" width="19.5" style="2" customWidth="1"/>
    <col min="3" max="3" width="19.625" style="2" customWidth="1"/>
    <col min="4" max="4" width="18.5" style="2" customWidth="1"/>
    <col min="5" max="5" width="16.5" style="2" customWidth="1"/>
    <col min="6" max="6" width="18" style="2" customWidth="1"/>
  </cols>
  <sheetData>
    <row r="1" spans="1:9" ht="79.900000000000006" customHeight="1">
      <c r="A1" s="90" t="s">
        <v>53</v>
      </c>
      <c r="B1" s="90"/>
      <c r="C1" s="90"/>
      <c r="D1" s="90"/>
      <c r="E1" s="90"/>
      <c r="F1" s="91"/>
    </row>
    <row r="2" spans="1:9" ht="47.45" customHeight="1">
      <c r="A2" s="92" t="s">
        <v>52</v>
      </c>
      <c r="B2" s="92"/>
      <c r="C2" s="92"/>
      <c r="D2" s="92"/>
      <c r="E2" s="93"/>
      <c r="F2" s="33" t="s">
        <v>44</v>
      </c>
    </row>
    <row r="3" spans="1:9" ht="26.45" customHeight="1">
      <c r="A3" s="94" t="s">
        <v>0</v>
      </c>
      <c r="B3" s="94" t="s">
        <v>1</v>
      </c>
      <c r="C3" s="94" t="s">
        <v>2</v>
      </c>
      <c r="D3" s="95" t="s">
        <v>3</v>
      </c>
      <c r="E3" s="94" t="s">
        <v>4</v>
      </c>
      <c r="F3" s="95" t="s">
        <v>3</v>
      </c>
    </row>
    <row r="4" spans="1:9" ht="30.95" customHeight="1">
      <c r="A4" s="94"/>
      <c r="B4" s="95"/>
      <c r="C4" s="95"/>
      <c r="D4" s="95"/>
      <c r="E4" s="95"/>
      <c r="F4" s="95"/>
    </row>
    <row r="5" spans="1:9" ht="38.450000000000003" customHeight="1">
      <c r="A5" s="14" t="s">
        <v>5</v>
      </c>
      <c r="B5" s="23">
        <f>C5+E5</f>
        <v>50366</v>
      </c>
      <c r="C5" s="23">
        <f>SUM(C6:C9)</f>
        <v>43149</v>
      </c>
      <c r="D5" s="24">
        <f>C5/B5*100</f>
        <v>85.670889091847684</v>
      </c>
      <c r="E5" s="25">
        <f>SUM(E6:E9)</f>
        <v>7217</v>
      </c>
      <c r="F5" s="24">
        <f>E5/B5*100</f>
        <v>14.329110908152327</v>
      </c>
    </row>
    <row r="6" spans="1:9" ht="40.15" customHeight="1">
      <c r="A6" s="4" t="s">
        <v>13</v>
      </c>
      <c r="B6" s="26">
        <f>C6+E6</f>
        <v>26673</v>
      </c>
      <c r="C6" s="26">
        <v>23280</v>
      </c>
      <c r="D6" s="27">
        <f>C6/B6*100</f>
        <v>87.27927117309639</v>
      </c>
      <c r="E6" s="26">
        <v>3393</v>
      </c>
      <c r="F6" s="27">
        <f>E6/B6*100</f>
        <v>12.72072882690361</v>
      </c>
      <c r="I6" s="45"/>
    </row>
    <row r="7" spans="1:9" ht="44.45" customHeight="1">
      <c r="A7" s="5" t="s">
        <v>45</v>
      </c>
      <c r="B7" s="26">
        <f>C7+E7</f>
        <v>14700</v>
      </c>
      <c r="C7" s="26">
        <v>12838</v>
      </c>
      <c r="D7" s="27">
        <f>C7/B7*100</f>
        <v>87.333333333333329</v>
      </c>
      <c r="E7" s="26">
        <v>1862</v>
      </c>
      <c r="F7" s="27">
        <f>E7/B7*100</f>
        <v>12.666666666666668</v>
      </c>
    </row>
    <row r="8" spans="1:9" s="6" customFormat="1" ht="40.15" customHeight="1">
      <c r="A8" s="5" t="s">
        <v>15</v>
      </c>
      <c r="B8" s="26">
        <f>C8+E8</f>
        <v>3498</v>
      </c>
      <c r="C8" s="26">
        <v>3153</v>
      </c>
      <c r="D8" s="27">
        <f>C8/B8*100</f>
        <v>90.137221269296745</v>
      </c>
      <c r="E8" s="28">
        <v>345</v>
      </c>
      <c r="F8" s="27">
        <f>E8/B8*100</f>
        <v>9.8627787307032584</v>
      </c>
    </row>
    <row r="9" spans="1:9" ht="40.15" customHeight="1">
      <c r="A9" s="4" t="s">
        <v>17</v>
      </c>
      <c r="B9" s="26">
        <f>C9+E9</f>
        <v>5495</v>
      </c>
      <c r="C9" s="26">
        <v>3878</v>
      </c>
      <c r="D9" s="27">
        <f>C9/B9*100</f>
        <v>70.573248407643305</v>
      </c>
      <c r="E9" s="26">
        <v>1617</v>
      </c>
      <c r="F9" s="27">
        <f>E9/B9*100</f>
        <v>29.426751592356688</v>
      </c>
    </row>
    <row r="10" spans="1:9" ht="42" customHeight="1">
      <c r="A10" s="89" t="s">
        <v>54</v>
      </c>
      <c r="B10" s="89"/>
      <c r="C10" s="89"/>
      <c r="D10" s="89"/>
      <c r="E10" s="89"/>
      <c r="F10" s="89"/>
    </row>
    <row r="11" spans="1:9">
      <c r="B11" s="3"/>
      <c r="C11" s="3"/>
      <c r="D11" s="11"/>
      <c r="E11" s="3"/>
      <c r="F11" s="12"/>
    </row>
    <row r="12" spans="1:9">
      <c r="D12" s="11"/>
    </row>
    <row r="13" spans="1:9">
      <c r="D13" s="11"/>
    </row>
    <row r="14" spans="1:9">
      <c r="D14" s="11"/>
    </row>
    <row r="15" spans="1:9">
      <c r="D15" s="11"/>
    </row>
    <row r="16" spans="1:9" s="2" customFormat="1">
      <c r="D16" s="11"/>
    </row>
    <row r="17" spans="4:4" s="2" customFormat="1">
      <c r="D17" s="11"/>
    </row>
    <row r="18" spans="4:4" s="2" customFormat="1">
      <c r="D18" s="11"/>
    </row>
    <row r="19" spans="4:4" s="2" customFormat="1">
      <c r="D19" s="11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各年度-依時間序列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 </vt:lpstr>
    </vt:vector>
  </TitlesOfParts>
  <Company>MOEA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MOEA</dc:creator>
  <cp:lastModifiedBy>a64266</cp:lastModifiedBy>
  <cp:lastPrinted>2024-06-03T09:17:05Z</cp:lastPrinted>
  <dcterms:created xsi:type="dcterms:W3CDTF">1999-07-27T01:45:40Z</dcterms:created>
  <dcterms:modified xsi:type="dcterms:W3CDTF">2024-12-17T06:24:50Z</dcterms:modified>
</cp:coreProperties>
</file>