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wwu\Desktop\性別統計相關\115性別\02人事處(性平處)-0720缺表四\"/>
    </mc:Choice>
  </mc:AlternateContent>
  <xr:revisionPtr revIDLastSave="0" documentId="13_ncr:1_{708DB996-72A4-4EFF-8406-075643A9F1A7}" xr6:coauthVersionLast="47" xr6:coauthVersionMax="47" xr10:uidLastSave="{00000000-0000-0000-0000-000000000000}"/>
  <bookViews>
    <workbookView xWindow="45" yWindow="0" windowWidth="29100" windowHeight="15000" tabRatio="733" activeTab="1" xr2:uid="{00000000-000D-0000-FFFF-FFFF00000000}"/>
  </bookViews>
  <sheets>
    <sheet name="各年度時間序列 " sheetId="52" r:id="rId1"/>
    <sheet name="114年" sheetId="56" r:id="rId2"/>
    <sheet name="113年" sheetId="54" r:id="rId3"/>
    <sheet name="112年" sheetId="55" r:id="rId4"/>
    <sheet name="111年 " sheetId="53" r:id="rId5"/>
    <sheet name="110年 " sheetId="50" r:id="rId6"/>
    <sheet name="109年" sheetId="51" r:id="rId7"/>
    <sheet name="108年" sheetId="49" r:id="rId8"/>
    <sheet name="107年" sheetId="48" r:id="rId9"/>
    <sheet name="106年" sheetId="47" r:id="rId10"/>
    <sheet name="105年" sheetId="46" r:id="rId11"/>
    <sheet name="104年" sheetId="45" r:id="rId12"/>
    <sheet name="103年" sheetId="44" r:id="rId13"/>
    <sheet name="102年" sheetId="42" r:id="rId14"/>
    <sheet name="101年" sheetId="41" r:id="rId15"/>
    <sheet name="100年" sheetId="40" r:id="rId16"/>
    <sheet name="99年" sheetId="39" r:id="rId17"/>
    <sheet name="98年" sheetId="38" r:id="rId18"/>
    <sheet name="97年" sheetId="36" r:id="rId19"/>
    <sheet name="96年" sheetId="33" r:id="rId20"/>
  </sheets>
  <externalReferences>
    <externalReference r:id="rId21"/>
  </externalReferences>
  <definedNames>
    <definedName name="\p" localSheetId="12">#REF!</definedName>
    <definedName name="\p" localSheetId="11">#REF!</definedName>
    <definedName name="\p" localSheetId="9">#REF!</definedName>
    <definedName name="\p" localSheetId="8">#REF!</definedName>
    <definedName name="\p" localSheetId="6">#REF!</definedName>
    <definedName name="\p" localSheetId="5">#REF!</definedName>
    <definedName name="\p" localSheetId="4">#REF!</definedName>
    <definedName name="\p" localSheetId="3">#REF!</definedName>
    <definedName name="\p" localSheetId="2">#REF!</definedName>
    <definedName name="\p" localSheetId="1">#REF!</definedName>
    <definedName name="\p" localSheetId="0">#REF!</definedName>
    <definedName name="\p">#REF!</definedName>
    <definedName name="_PPAG" localSheetId="12">#REF!</definedName>
    <definedName name="_PPAG" localSheetId="11">#REF!</definedName>
    <definedName name="_PPAG" localSheetId="9">#REF!</definedName>
    <definedName name="_PPAG" localSheetId="8">#REF!</definedName>
    <definedName name="_PPAG" localSheetId="6">#REF!</definedName>
    <definedName name="_PPAG" localSheetId="5">#REF!</definedName>
    <definedName name="_PPAG" localSheetId="4">#REF!</definedName>
    <definedName name="_PPAG" localSheetId="3">#REF!</definedName>
    <definedName name="_PPAG" localSheetId="2">#REF!</definedName>
    <definedName name="_PPAG" localSheetId="1">#REF!</definedName>
    <definedName name="_PPAG" localSheetId="0">#REF!</definedName>
    <definedName name="_PPAG">#REF!</definedName>
    <definedName name="MSUP" localSheetId="12">#REF!</definedName>
    <definedName name="MSUP" localSheetId="11">#REF!</definedName>
    <definedName name="MSUP" localSheetId="9">#REF!</definedName>
    <definedName name="MSUP" localSheetId="8">#REF!</definedName>
    <definedName name="MSUP" localSheetId="6">#REF!</definedName>
    <definedName name="MSUP" localSheetId="5">#REF!</definedName>
    <definedName name="MSUP" localSheetId="4">#REF!</definedName>
    <definedName name="MSUP" localSheetId="3">#REF!</definedName>
    <definedName name="MSUP" localSheetId="2">#REF!</definedName>
    <definedName name="MSUP" localSheetId="1">#REF!</definedName>
    <definedName name="MSUP" localSheetId="0">#REF!</definedName>
    <definedName name="MSUP">#REF!</definedName>
    <definedName name="_xlnm.Print_Area" localSheetId="15">'100年'!$A$1:$E$24</definedName>
    <definedName name="_xlnm.Print_Area" localSheetId="14">'101年'!$A$1:$E$24</definedName>
    <definedName name="_xlnm.Print_Area" localSheetId="2">'113年'!$A$1:$BC$21</definedName>
    <definedName name="_xlnm.Print_Area" localSheetId="1">'114年'!$A$1:$BD$21</definedName>
    <definedName name="_xlnm.Print_Area" localSheetId="19">'96年'!$A$1:$E$32</definedName>
    <definedName name="_xlnm.Print_Area" localSheetId="18">'97年'!$A$1:$E$33</definedName>
    <definedName name="_xlnm.Print_Area" localSheetId="17">'98年'!$A$1:$E$23</definedName>
    <definedName name="_xlnm.Print_Area" localSheetId="16">'99年'!$A$1:$E$23</definedName>
    <definedName name="_xlnm.Print_Titles" localSheetId="13">'102年'!$1:$5</definedName>
    <definedName name="_xlnm.Print_Titles" localSheetId="12">'103年'!$1:$5</definedName>
    <definedName name="_xlnm.Print_Titles" localSheetId="11">'104年'!$1:$5</definedName>
    <definedName name="_xlnm.Print_Titles" localSheetId="9">'106年'!$4:$5</definedName>
    <definedName name="_xlnm.Print_Titles" localSheetId="8">'107年'!$4:$5</definedName>
    <definedName name="_xlnm.Print_Titles" localSheetId="3">'112年'!$4:$5</definedName>
    <definedName name="_xlnm.Print_Titles" localSheetId="2">'113年'!$4:$5</definedName>
    <definedName name="_xlnm.Print_Titles" localSheetId="1">'114年'!$4:$5</definedName>
    <definedName name="年" localSheetId="1">#REF!</definedName>
    <definedName name="年" localSheetId="0">#REF!</definedName>
    <definedName name="年">#REF!</definedName>
    <definedName name="倉庫" localSheetId="12">#REF!</definedName>
    <definedName name="倉庫" localSheetId="11">#REF!</definedName>
    <definedName name="倉庫" localSheetId="9">#REF!</definedName>
    <definedName name="倉庫" localSheetId="8">#REF!</definedName>
    <definedName name="倉庫" localSheetId="6">#REF!</definedName>
    <definedName name="倉庫" localSheetId="5">#REF!</definedName>
    <definedName name="倉庫" localSheetId="4">#REF!</definedName>
    <definedName name="倉庫" localSheetId="3">#REF!</definedName>
    <definedName name="倉庫" localSheetId="2">#REF!</definedName>
    <definedName name="倉庫" localSheetId="1">#REF!</definedName>
    <definedName name="倉庫" localSheetId="0">#REF!</definedName>
    <definedName name="倉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56" l="1"/>
  <c r="G6" i="56"/>
  <c r="H6" i="56"/>
  <c r="I6" i="56"/>
  <c r="J6" i="56"/>
  <c r="K6" i="56"/>
  <c r="L6" i="56"/>
  <c r="M6" i="56"/>
  <c r="N6" i="56"/>
  <c r="O6" i="56"/>
  <c r="P6" i="56"/>
  <c r="Q6" i="56"/>
  <c r="R6" i="56"/>
  <c r="S6" i="56"/>
  <c r="T6" i="56"/>
  <c r="U6" i="56"/>
  <c r="V6" i="56"/>
  <c r="W6" i="56"/>
  <c r="X6" i="56"/>
  <c r="Y6" i="56"/>
  <c r="Z6" i="56"/>
  <c r="AA6" i="56"/>
  <c r="AB6" i="56"/>
  <c r="AC6" i="56"/>
  <c r="AD6" i="56"/>
  <c r="AE6" i="56"/>
  <c r="AF6" i="56"/>
  <c r="AG6" i="56"/>
  <c r="AH6" i="56"/>
  <c r="AI6" i="56"/>
  <c r="AJ6" i="56"/>
  <c r="AK6" i="56"/>
  <c r="AL6" i="56"/>
  <c r="AM6" i="56"/>
  <c r="AN6" i="56"/>
  <c r="AO6" i="56"/>
  <c r="AP6" i="56"/>
  <c r="AQ6" i="56"/>
  <c r="AR6" i="56"/>
  <c r="AS6" i="56"/>
  <c r="AT6" i="56"/>
  <c r="AU6" i="56"/>
  <c r="AV6" i="56"/>
  <c r="AW6" i="56"/>
  <c r="AX6" i="56"/>
  <c r="AY6" i="56"/>
  <c r="AZ6" i="56"/>
  <c r="BA6" i="56"/>
  <c r="BB6" i="56"/>
  <c r="BC6" i="56"/>
  <c r="BD6" i="56"/>
  <c r="BE6" i="56"/>
  <c r="C7" i="56"/>
  <c r="BF13" i="56"/>
  <c r="C14" i="56"/>
  <c r="D14" i="56"/>
  <c r="D6" i="56" s="1"/>
  <c r="E14" i="56"/>
  <c r="E6" i="56" s="1"/>
  <c r="F14" i="56"/>
  <c r="F6" i="56" s="1"/>
  <c r="I14" i="56"/>
  <c r="C19" i="56"/>
  <c r="C6" i="56" l="1"/>
  <c r="B6" i="54"/>
  <c r="F6" i="54"/>
  <c r="L6" i="54"/>
  <c r="E6" i="54"/>
  <c r="C7" i="54"/>
  <c r="C6" i="54" s="1"/>
  <c r="BE6" i="54"/>
  <c r="G6" i="54"/>
  <c r="H6" i="54"/>
  <c r="I6" i="54"/>
  <c r="J6" i="54"/>
  <c r="K6" i="54"/>
  <c r="M6" i="54"/>
  <c r="N6" i="54"/>
  <c r="O6" i="54"/>
  <c r="P6" i="54"/>
  <c r="Q6" i="54"/>
  <c r="R6" i="54"/>
  <c r="S6" i="54"/>
  <c r="T6" i="54"/>
  <c r="U6" i="54"/>
  <c r="V6" i="54"/>
  <c r="W6" i="54"/>
  <c r="X6" i="54"/>
  <c r="Y6" i="54"/>
  <c r="Z6" i="54"/>
  <c r="AA6" i="54"/>
  <c r="AB6" i="54"/>
  <c r="AC6" i="54"/>
  <c r="AD6" i="54"/>
  <c r="AE6" i="54"/>
  <c r="AF6" i="54"/>
  <c r="AG6" i="54"/>
  <c r="AH6" i="54"/>
  <c r="AI6" i="54"/>
  <c r="AJ6" i="54"/>
  <c r="AK6" i="54"/>
  <c r="AL6" i="54"/>
  <c r="AM6" i="54"/>
  <c r="AN6" i="54"/>
  <c r="AO6" i="54"/>
  <c r="AP6" i="54"/>
  <c r="AQ6" i="54"/>
  <c r="AR6" i="54"/>
  <c r="AS6" i="54"/>
  <c r="AT6" i="54"/>
  <c r="AU6" i="54"/>
  <c r="AV6" i="54"/>
  <c r="AW6" i="54"/>
  <c r="AX6" i="54"/>
  <c r="AY6" i="54"/>
  <c r="AZ6" i="54"/>
  <c r="BA6" i="54"/>
  <c r="BB6" i="54"/>
  <c r="BC6" i="54"/>
  <c r="BD6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1" i="55"/>
  <c r="C15" i="55"/>
  <c r="E6" i="55"/>
  <c r="D6" i="55"/>
  <c r="C6" i="55"/>
  <c r="B6" i="55"/>
  <c r="D6" i="54"/>
  <c r="C6" i="53"/>
  <c r="E6" i="53"/>
  <c r="D6" i="53"/>
  <c r="B6" i="53"/>
  <c r="C7" i="50"/>
  <c r="C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6" i="50" s="1"/>
  <c r="C23" i="50"/>
  <c r="C24" i="50"/>
  <c r="C25" i="50"/>
  <c r="C12" i="52"/>
  <c r="C13" i="52"/>
  <c r="C14" i="52"/>
  <c r="C15" i="52"/>
  <c r="C16" i="52"/>
  <c r="C17" i="52"/>
  <c r="C18" i="52"/>
  <c r="C19" i="52"/>
  <c r="C20" i="52"/>
  <c r="C21" i="52"/>
  <c r="C22" i="52"/>
  <c r="C23" i="52"/>
  <c r="C10" i="52"/>
  <c r="C11" i="52"/>
  <c r="C9" i="52"/>
  <c r="E6" i="51"/>
  <c r="D6" i="51"/>
  <c r="C6" i="51"/>
  <c r="B6" i="51"/>
  <c r="E6" i="50"/>
  <c r="D6" i="50"/>
  <c r="B6" i="50"/>
  <c r="C6" i="49"/>
  <c r="E6" i="49"/>
  <c r="D6" i="49"/>
  <c r="B6" i="49"/>
  <c r="C25" i="48"/>
  <c r="C24" i="48"/>
  <c r="C23" i="48"/>
  <c r="C22" i="48"/>
  <c r="C21" i="48"/>
  <c r="C20" i="48"/>
  <c r="C19" i="48"/>
  <c r="C18" i="48"/>
  <c r="C17" i="48"/>
  <c r="C16" i="48"/>
  <c r="C15" i="48"/>
  <c r="C14" i="48"/>
  <c r="C13" i="48"/>
  <c r="C12" i="48"/>
  <c r="C11" i="48"/>
  <c r="C10" i="48"/>
  <c r="C9" i="48"/>
  <c r="C8" i="48"/>
  <c r="C7" i="48"/>
  <c r="E6" i="48"/>
  <c r="D6" i="48"/>
  <c r="C6" i="48"/>
  <c r="B6" i="48"/>
  <c r="C8" i="47"/>
  <c r="C9" i="47"/>
  <c r="C10" i="47"/>
  <c r="C11" i="47"/>
  <c r="C12" i="47"/>
  <c r="C13" i="47"/>
  <c r="C14" i="47"/>
  <c r="C15" i="47"/>
  <c r="C16" i="47"/>
  <c r="C17" i="47"/>
  <c r="C18" i="47"/>
  <c r="C19" i="47"/>
  <c r="C20" i="47"/>
  <c r="C21" i="47"/>
  <c r="C22" i="47"/>
  <c r="C23" i="47"/>
  <c r="C24" i="47"/>
  <c r="C25" i="47"/>
  <c r="C7" i="47"/>
  <c r="E6" i="47"/>
  <c r="D6" i="47"/>
  <c r="B6" i="47"/>
  <c r="B6" i="46"/>
  <c r="C7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8" i="46"/>
  <c r="E6" i="46"/>
  <c r="D6" i="46"/>
  <c r="C6" i="46"/>
  <c r="C25" i="45"/>
  <c r="C24" i="45"/>
  <c r="C23" i="45"/>
  <c r="C22" i="45"/>
  <c r="C21" i="45"/>
  <c r="C19" i="45"/>
  <c r="C18" i="45"/>
  <c r="C17" i="45"/>
  <c r="C15" i="45"/>
  <c r="C14" i="45"/>
  <c r="C13" i="45"/>
  <c r="C12" i="45"/>
  <c r="C11" i="45"/>
  <c r="C10" i="45"/>
  <c r="C6" i="45" s="1"/>
  <c r="C9" i="45"/>
  <c r="C8" i="45"/>
  <c r="C7" i="45"/>
  <c r="E6" i="45"/>
  <c r="D6" i="45"/>
  <c r="B6" i="45"/>
  <c r="C25" i="44"/>
  <c r="C6" i="44"/>
  <c r="D6" i="44"/>
  <c r="E6" i="44"/>
  <c r="B6" i="44"/>
  <c r="C25" i="42"/>
  <c r="C6" i="42"/>
  <c r="E6" i="42"/>
  <c r="D6" i="42"/>
  <c r="B6" i="42"/>
  <c r="E5" i="41"/>
  <c r="D5" i="41"/>
  <c r="C5" i="41"/>
  <c r="B5" i="41"/>
  <c r="E5" i="40"/>
  <c r="D5" i="40"/>
  <c r="C5" i="40"/>
  <c r="B5" i="40"/>
  <c r="B5" i="33"/>
  <c r="C5" i="33"/>
  <c r="D5" i="33"/>
  <c r="E5" i="33"/>
  <c r="B5" i="36"/>
  <c r="C5" i="36"/>
  <c r="D5" i="36"/>
  <c r="E5" i="36"/>
  <c r="B5" i="38"/>
  <c r="C5" i="38"/>
  <c r="D5" i="38"/>
  <c r="E5" i="38"/>
  <c r="B5" i="39"/>
  <c r="C5" i="39"/>
  <c r="D5" i="39"/>
  <c r="E5" i="39"/>
  <c r="C6" i="47"/>
</calcChain>
</file>

<file path=xl/sharedStrings.xml><?xml version="1.0" encoding="utf-8"?>
<sst xmlns="http://schemas.openxmlformats.org/spreadsheetml/2006/main" count="738" uniqueCount="274">
  <si>
    <t>總計</t>
    <phoneticPr fontId="1" type="noConversion"/>
  </si>
  <si>
    <t>辦理機關</t>
  </si>
  <si>
    <t>標準檢驗局</t>
    <phoneticPr fontId="1" type="noConversion"/>
  </si>
  <si>
    <t>標準檢驗基隆分局</t>
    <phoneticPr fontId="1" type="noConversion"/>
  </si>
  <si>
    <t>標準檢驗局台南分局</t>
    <phoneticPr fontId="1" type="noConversion"/>
  </si>
  <si>
    <t>經濟部暨所屬機關推動性別主流化辦理訓練情形統計</t>
    <phoneticPr fontId="1" type="noConversion"/>
  </si>
  <si>
    <t>本部</t>
    <phoneticPr fontId="1" type="noConversion"/>
  </si>
  <si>
    <t>工業局</t>
    <phoneticPr fontId="1" type="noConversion"/>
  </si>
  <si>
    <t>國際貿易局</t>
    <phoneticPr fontId="1" type="noConversion"/>
  </si>
  <si>
    <t>智慧財產局</t>
    <phoneticPr fontId="1" type="noConversion"/>
  </si>
  <si>
    <t>標準檢驗局新竹分局</t>
    <phoneticPr fontId="1" type="noConversion"/>
  </si>
  <si>
    <t>標準檢驗局台中分局</t>
    <phoneticPr fontId="1" type="noConversion"/>
  </si>
  <si>
    <t>標準檢驗局高雄分局</t>
    <phoneticPr fontId="1" type="noConversion"/>
  </si>
  <si>
    <t>標準檢驗局花蓮分局</t>
    <phoneticPr fontId="1" type="noConversion"/>
  </si>
  <si>
    <t>中小企業處</t>
    <phoneticPr fontId="1" type="noConversion"/>
  </si>
  <si>
    <t>加工出口區管理處</t>
    <phoneticPr fontId="1" type="noConversion"/>
  </si>
  <si>
    <t>中央地質調查所</t>
    <phoneticPr fontId="1" type="noConversion"/>
  </si>
  <si>
    <t>水利署</t>
    <phoneticPr fontId="1" type="noConversion"/>
  </si>
  <si>
    <t>水利署中區水資源局</t>
    <phoneticPr fontId="1" type="noConversion"/>
  </si>
  <si>
    <t>水利署南區水資源局</t>
    <phoneticPr fontId="1" type="noConversion"/>
  </si>
  <si>
    <t>水利規劃試驗所</t>
    <phoneticPr fontId="1" type="noConversion"/>
  </si>
  <si>
    <t>水利署第四河川局</t>
    <phoneticPr fontId="1" type="noConversion"/>
  </si>
  <si>
    <t>水利署第六河川局</t>
    <phoneticPr fontId="1" type="noConversion"/>
  </si>
  <si>
    <t>水利署第七河川局</t>
    <phoneticPr fontId="1" type="noConversion"/>
  </si>
  <si>
    <t>礦務局</t>
    <phoneticPr fontId="1" type="noConversion"/>
  </si>
  <si>
    <t>投資審議委員會</t>
    <phoneticPr fontId="1" type="noConversion"/>
  </si>
  <si>
    <t>貿易調查委員會</t>
    <phoneticPr fontId="1" type="noConversion"/>
  </si>
  <si>
    <t>能源局</t>
    <phoneticPr fontId="1" type="noConversion"/>
  </si>
  <si>
    <t>中華民國96年</t>
    <phoneticPr fontId="1" type="noConversion"/>
  </si>
  <si>
    <t>辦理課程場次
(場次)</t>
    <phoneticPr fontId="1" type="noConversion"/>
  </si>
  <si>
    <t>訓練人數(人)</t>
    <phoneticPr fontId="1" type="noConversion"/>
  </si>
  <si>
    <t>男性</t>
    <phoneticPr fontId="1" type="noConversion"/>
  </si>
  <si>
    <t>女性</t>
    <phoneticPr fontId="1" type="noConversion"/>
  </si>
  <si>
    <t>資料來源: 經濟部人事處</t>
    <phoneticPr fontId="1" type="noConversion"/>
  </si>
  <si>
    <t>總計</t>
    <phoneticPr fontId="1" type="noConversion"/>
  </si>
  <si>
    <t>本部</t>
    <phoneticPr fontId="1" type="noConversion"/>
  </si>
  <si>
    <t>工業局</t>
    <phoneticPr fontId="1" type="noConversion"/>
  </si>
  <si>
    <t>國際貿易局</t>
    <phoneticPr fontId="1" type="noConversion"/>
  </si>
  <si>
    <t>智慧財產局</t>
    <phoneticPr fontId="1" type="noConversion"/>
  </si>
  <si>
    <t>標準檢驗局</t>
    <phoneticPr fontId="1" type="noConversion"/>
  </si>
  <si>
    <t>標準檢驗基隆分局</t>
    <phoneticPr fontId="1" type="noConversion"/>
  </si>
  <si>
    <t>標準檢驗局新竹分局</t>
    <phoneticPr fontId="1" type="noConversion"/>
  </si>
  <si>
    <t>標準檢驗局台中分局</t>
    <phoneticPr fontId="1" type="noConversion"/>
  </si>
  <si>
    <t>標準檢驗局高雄分局</t>
    <phoneticPr fontId="1" type="noConversion"/>
  </si>
  <si>
    <t>標準檢驗局花蓮分局</t>
    <phoneticPr fontId="1" type="noConversion"/>
  </si>
  <si>
    <t>中小企業處</t>
    <phoneticPr fontId="1" type="noConversion"/>
  </si>
  <si>
    <t>加工出口區管理處</t>
    <phoneticPr fontId="1" type="noConversion"/>
  </si>
  <si>
    <t>中央地質調查所</t>
    <phoneticPr fontId="1" type="noConversion"/>
  </si>
  <si>
    <t>水利署</t>
    <phoneticPr fontId="1" type="noConversion"/>
  </si>
  <si>
    <t>水利署中區水資源局</t>
    <phoneticPr fontId="1" type="noConversion"/>
  </si>
  <si>
    <t>水利署北區水資源局</t>
    <phoneticPr fontId="1" type="noConversion"/>
  </si>
  <si>
    <t>水利規劃試驗所</t>
    <phoneticPr fontId="1" type="noConversion"/>
  </si>
  <si>
    <t>水利署第二河川局</t>
    <phoneticPr fontId="1" type="noConversion"/>
  </si>
  <si>
    <t>水利署第三河川局</t>
    <phoneticPr fontId="1" type="noConversion"/>
  </si>
  <si>
    <t>水利署第四河川局</t>
    <phoneticPr fontId="1" type="noConversion"/>
  </si>
  <si>
    <t>水利署第九河川局</t>
    <phoneticPr fontId="1" type="noConversion"/>
  </si>
  <si>
    <t>水利署第十河川局</t>
    <phoneticPr fontId="1" type="noConversion"/>
  </si>
  <si>
    <t>礦務局</t>
    <phoneticPr fontId="1" type="noConversion"/>
  </si>
  <si>
    <t>投資審議委員會</t>
    <phoneticPr fontId="1" type="noConversion"/>
  </si>
  <si>
    <t>貿易調查委員會</t>
    <phoneticPr fontId="1" type="noConversion"/>
  </si>
  <si>
    <t>能源局</t>
    <phoneticPr fontId="1" type="noConversion"/>
  </si>
  <si>
    <t>經濟部暨所屬機關推動性別主流化辦理訓練情形統計</t>
    <phoneticPr fontId="1" type="noConversion"/>
  </si>
  <si>
    <t>辦理課程場次
(場次)</t>
    <phoneticPr fontId="1" type="noConversion"/>
  </si>
  <si>
    <t>訓練人數(人)</t>
    <phoneticPr fontId="1" type="noConversion"/>
  </si>
  <si>
    <t>總計</t>
    <phoneticPr fontId="1" type="noConversion"/>
  </si>
  <si>
    <t>男性</t>
    <phoneticPr fontId="1" type="noConversion"/>
  </si>
  <si>
    <t>女性</t>
    <phoneticPr fontId="1" type="noConversion"/>
  </si>
  <si>
    <t>中華民國97年</t>
    <phoneticPr fontId="1" type="noConversion"/>
  </si>
  <si>
    <t>經濟部暨所屬機關推動性別主流化辦理訓練情形統計</t>
    <phoneticPr fontId="1" type="noConversion"/>
  </si>
  <si>
    <t>中華民國98年</t>
    <phoneticPr fontId="1" type="noConversion"/>
  </si>
  <si>
    <t>資料來源: 經濟部人事處</t>
    <phoneticPr fontId="1" type="noConversion"/>
  </si>
  <si>
    <t>本部</t>
    <phoneticPr fontId="1" type="noConversion"/>
  </si>
  <si>
    <t>工業局</t>
    <phoneticPr fontId="1" type="noConversion"/>
  </si>
  <si>
    <t>國際貿易局</t>
    <phoneticPr fontId="1" type="noConversion"/>
  </si>
  <si>
    <t>智慧財產局</t>
    <phoneticPr fontId="1" type="noConversion"/>
  </si>
  <si>
    <t>標準檢驗局</t>
    <phoneticPr fontId="1" type="noConversion"/>
  </si>
  <si>
    <t>標準檢驗局台中分局</t>
    <phoneticPr fontId="1" type="noConversion"/>
  </si>
  <si>
    <t>標準檢驗局台南分局</t>
    <phoneticPr fontId="1" type="noConversion"/>
  </si>
  <si>
    <t>加工出口區管理處</t>
    <phoneticPr fontId="1" type="noConversion"/>
  </si>
  <si>
    <t>加工出口區管理處高雄分處</t>
    <phoneticPr fontId="1" type="noConversion"/>
  </si>
  <si>
    <t>加工出口區管理處中港分處</t>
    <phoneticPr fontId="1" type="noConversion"/>
  </si>
  <si>
    <t>加工出口區管理處台中分處</t>
    <phoneticPr fontId="1" type="noConversion"/>
  </si>
  <si>
    <t>中央地質調查所</t>
    <phoneticPr fontId="1" type="noConversion"/>
  </si>
  <si>
    <t>水利署</t>
    <phoneticPr fontId="1" type="noConversion"/>
  </si>
  <si>
    <t>礦務局</t>
    <phoneticPr fontId="1" type="noConversion"/>
  </si>
  <si>
    <t>投資審議委員會</t>
    <phoneticPr fontId="1" type="noConversion"/>
  </si>
  <si>
    <t>貿易調查委員會</t>
    <phoneticPr fontId="1" type="noConversion"/>
  </si>
  <si>
    <t>能源局</t>
    <phoneticPr fontId="1" type="noConversion"/>
  </si>
  <si>
    <t>經濟部暨所屬機關推動性別主流化辦理訓練情形統計</t>
    <phoneticPr fontId="1" type="noConversion"/>
  </si>
  <si>
    <t>辦理課程場次
(場次)</t>
    <phoneticPr fontId="1" type="noConversion"/>
  </si>
  <si>
    <t>訓練人數(人)</t>
    <phoneticPr fontId="1" type="noConversion"/>
  </si>
  <si>
    <t>總計</t>
    <phoneticPr fontId="1" type="noConversion"/>
  </si>
  <si>
    <t>男性</t>
    <phoneticPr fontId="1" type="noConversion"/>
  </si>
  <si>
    <t>女性</t>
    <phoneticPr fontId="1" type="noConversion"/>
  </si>
  <si>
    <t>中華民國99年</t>
    <phoneticPr fontId="1" type="noConversion"/>
  </si>
  <si>
    <t>本部</t>
    <phoneticPr fontId="1" type="noConversion"/>
  </si>
  <si>
    <t>工業局</t>
    <phoneticPr fontId="1" type="noConversion"/>
  </si>
  <si>
    <t>國際貿易局</t>
    <phoneticPr fontId="1" type="noConversion"/>
  </si>
  <si>
    <t>智慧財產局</t>
    <phoneticPr fontId="1" type="noConversion"/>
  </si>
  <si>
    <t>標準檢驗局</t>
    <phoneticPr fontId="1" type="noConversion"/>
  </si>
  <si>
    <t>標準檢驗局台中分局</t>
    <phoneticPr fontId="1" type="noConversion"/>
  </si>
  <si>
    <t>標準檢驗局高雄分局</t>
    <phoneticPr fontId="1" type="noConversion"/>
  </si>
  <si>
    <t>中小企業處</t>
    <phoneticPr fontId="1" type="noConversion"/>
  </si>
  <si>
    <t>加工出口區管理處</t>
    <phoneticPr fontId="1" type="noConversion"/>
  </si>
  <si>
    <t>加工出口區管理處台中分處</t>
    <phoneticPr fontId="1" type="noConversion"/>
  </si>
  <si>
    <t>加工出口區管理處高雄分處</t>
    <phoneticPr fontId="1" type="noConversion"/>
  </si>
  <si>
    <t>加工出口區管理處中港分處</t>
    <phoneticPr fontId="1" type="noConversion"/>
  </si>
  <si>
    <t>水利署</t>
    <phoneticPr fontId="1" type="noConversion"/>
  </si>
  <si>
    <t>水利署第二河川局</t>
    <phoneticPr fontId="1" type="noConversion"/>
  </si>
  <si>
    <t>水利署北區水資源局</t>
    <phoneticPr fontId="1" type="noConversion"/>
  </si>
  <si>
    <t>水利署第六河川局</t>
    <phoneticPr fontId="1" type="noConversion"/>
  </si>
  <si>
    <t>水利署水利規劃試驗所</t>
    <phoneticPr fontId="1" type="noConversion"/>
  </si>
  <si>
    <t>水利署第三河川局</t>
    <phoneticPr fontId="1" type="noConversion"/>
  </si>
  <si>
    <t>水利署第九河川局</t>
    <phoneticPr fontId="1" type="noConversion"/>
  </si>
  <si>
    <t>水利署第五河川局</t>
    <phoneticPr fontId="1" type="noConversion"/>
  </si>
  <si>
    <t>水利署第十河川局</t>
    <phoneticPr fontId="1" type="noConversion"/>
  </si>
  <si>
    <t>水利署台北水源特定區管理局</t>
    <phoneticPr fontId="1" type="noConversion"/>
  </si>
  <si>
    <t>礦務局</t>
    <phoneticPr fontId="1" type="noConversion"/>
  </si>
  <si>
    <t>貿易調查委員會</t>
    <phoneticPr fontId="1" type="noConversion"/>
  </si>
  <si>
    <t>能源局</t>
    <phoneticPr fontId="1" type="noConversion"/>
  </si>
  <si>
    <t>經濟部暨所屬機關推動性別主流化辦理訓練情形統計表</t>
    <phoneticPr fontId="1" type="noConversion"/>
  </si>
  <si>
    <t>中華民國100年</t>
    <phoneticPr fontId="1" type="noConversion"/>
  </si>
  <si>
    <t>部本部</t>
    <phoneticPr fontId="1" type="noConversion"/>
  </si>
  <si>
    <t>中部辦公室</t>
    <phoneticPr fontId="1" type="noConversion"/>
  </si>
  <si>
    <t>加工出口管理區出口處</t>
    <phoneticPr fontId="1" type="noConversion"/>
  </si>
  <si>
    <t>台電公司</t>
    <phoneticPr fontId="1" type="noConversion"/>
  </si>
  <si>
    <t>中油公司</t>
    <phoneticPr fontId="1" type="noConversion"/>
  </si>
  <si>
    <t>自來水公司</t>
    <phoneticPr fontId="1" type="noConversion"/>
  </si>
  <si>
    <t>台糖公司</t>
    <phoneticPr fontId="1" type="noConversion"/>
  </si>
  <si>
    <t>漢翔航空公司</t>
    <phoneticPr fontId="1" type="noConversion"/>
  </si>
  <si>
    <t>資料來源: 經濟部人事處</t>
  </si>
  <si>
    <t>中華民國101年</t>
    <phoneticPr fontId="1" type="noConversion"/>
  </si>
  <si>
    <t>男性Male</t>
    <phoneticPr fontId="1" type="noConversion"/>
  </si>
  <si>
    <t>女性Female</t>
    <phoneticPr fontId="1" type="noConversion"/>
  </si>
  <si>
    <t>總計Total</t>
    <phoneticPr fontId="1" type="noConversion"/>
  </si>
  <si>
    <t>年度
Year</t>
    <phoneticPr fontId="1" type="noConversion"/>
  </si>
  <si>
    <t>總計Total</t>
    <phoneticPr fontId="1" type="noConversion"/>
  </si>
  <si>
    <t>工業局
Industrial Development Bureau</t>
    <phoneticPr fontId="1" type="noConversion"/>
  </si>
  <si>
    <t>台糖公司
Taiwan Sugar Corporation</t>
    <phoneticPr fontId="1" type="noConversion"/>
  </si>
  <si>
    <t>台電公司
Taiwan power company</t>
    <phoneticPr fontId="1" type="noConversion"/>
  </si>
  <si>
    <t>自來水公司
Taiwan Water Corporation</t>
    <phoneticPr fontId="1" type="noConversion"/>
  </si>
  <si>
    <t>中油公司
CPC Corporation，Taiwan</t>
    <phoneticPr fontId="1" type="noConversion"/>
  </si>
  <si>
    <t>漢翔航空公司
Aerospace Industrial Development Corporation</t>
    <phoneticPr fontId="1" type="noConversion"/>
  </si>
  <si>
    <t>部本部
Ministry of Economic Affairs</t>
    <phoneticPr fontId="1" type="noConversion"/>
  </si>
  <si>
    <t>辦理課程場次
(場次)
Courses</t>
    <phoneticPr fontId="1" type="noConversion"/>
  </si>
  <si>
    <t>訓練人數(人)
Trainee(Persons)</t>
    <phoneticPr fontId="1" type="noConversion"/>
  </si>
  <si>
    <t xml:space="preserve">辦理課程場次
(場次)
Courses
</t>
    <phoneticPr fontId="1" type="noConversion"/>
  </si>
  <si>
    <t>中部辦公室
Central Region Office, MOEA</t>
    <phoneticPr fontId="1" type="noConversion"/>
  </si>
  <si>
    <t>智慧財產局
Intellectual Property Office,MOEA</t>
    <phoneticPr fontId="1" type="noConversion"/>
  </si>
  <si>
    <t>中小企業處
Small and Medium Enterprise Administration, MOEA</t>
    <phoneticPr fontId="1" type="noConversion"/>
  </si>
  <si>
    <t>國際貿易局
Bureau of Foreign Trade,MOEA</t>
    <phoneticPr fontId="1" type="noConversion"/>
  </si>
  <si>
    <t>標準檢驗局
Bureau of Standards, Metrology &amp; Inspection,MOEA</t>
    <phoneticPr fontId="1" type="noConversion"/>
  </si>
  <si>
    <t>加工出口管理區出口處
Export Procession Zone Administration,MOEA</t>
    <phoneticPr fontId="1" type="noConversion"/>
  </si>
  <si>
    <t>中央地質調查所
Central Geological Survey,MOEA</t>
    <phoneticPr fontId="1" type="noConversion"/>
  </si>
  <si>
    <t>水利署
Water Resources Agency,MOEA</t>
    <phoneticPr fontId="1" type="noConversion"/>
  </si>
  <si>
    <t>礦務局
Bureau of Mine,MOEA</t>
    <phoneticPr fontId="1" type="noConversion"/>
  </si>
  <si>
    <t>投資審議委員會
Investment Commission,MOEA</t>
    <phoneticPr fontId="1" type="noConversion"/>
  </si>
  <si>
    <t>貿易調查委員會
International Trade Commission,MOEA</t>
    <phoneticPr fontId="1" type="noConversion"/>
  </si>
  <si>
    <t>能源局
Bureau of Energy,MOEA</t>
    <phoneticPr fontId="1" type="noConversion"/>
  </si>
  <si>
    <t xml:space="preserve">經濟部暨所屬機關推動性別主流化辦理訓練情形統計表
Ministry of Economic Affairs and Subordinate Agencies
Statitics on Training for Promoting Gender Mainstreaming </t>
    <phoneticPr fontId="1" type="noConversion"/>
  </si>
  <si>
    <t>辦理機關
Agency in charge</t>
    <phoneticPr fontId="1" type="noConversion"/>
  </si>
  <si>
    <t>102年(2013 year)　　</t>
    <phoneticPr fontId="1" type="noConversion"/>
  </si>
  <si>
    <t>製表日期:103年6月26日
(Date:2014/6/26)</t>
    <phoneticPr fontId="10" type="noConversion"/>
  </si>
  <si>
    <t>102年
(2013 year)</t>
    <phoneticPr fontId="1" type="noConversion"/>
  </si>
  <si>
    <t>101年
(2012 year)</t>
    <phoneticPr fontId="1" type="noConversion"/>
  </si>
  <si>
    <t>100年
(2011 year)</t>
    <phoneticPr fontId="1" type="noConversion"/>
  </si>
  <si>
    <t>98年
(2009 year)</t>
    <phoneticPr fontId="1" type="noConversion"/>
  </si>
  <si>
    <t>97年
(2008 year)</t>
    <phoneticPr fontId="1" type="noConversion"/>
  </si>
  <si>
    <t>96年
(2007 year)</t>
    <phoneticPr fontId="1" type="noConversion"/>
  </si>
  <si>
    <t>103年(2014 year)　　</t>
    <phoneticPr fontId="1" type="noConversion"/>
  </si>
  <si>
    <t>國營事業委員會
State-owned Enterprise Commission, MOEA</t>
    <phoneticPr fontId="1" type="noConversion"/>
  </si>
  <si>
    <t>103年
(2014 year)</t>
    <phoneticPr fontId="1" type="noConversion"/>
  </si>
  <si>
    <t>製表日期:104年6月30日
(Date:2015/6/30)</t>
    <phoneticPr fontId="10" type="noConversion"/>
  </si>
  <si>
    <t xml:space="preserve">經濟部暨所屬機關推動性別主流化辦理訓練情形統計表
Ministry of Economic Affairs and Subordinate Agencies
Statitics on Training for Promoting Gender Mainstreaming </t>
    <phoneticPr fontId="1" type="noConversion"/>
  </si>
  <si>
    <t>104年(2015 year)　　</t>
    <phoneticPr fontId="1" type="noConversion"/>
  </si>
  <si>
    <t>製表日期:104年6月13日
(Date:2015/6/13)</t>
    <phoneticPr fontId="10" type="noConversion"/>
  </si>
  <si>
    <t>辦理機關
Agency in charge</t>
    <phoneticPr fontId="1" type="noConversion"/>
  </si>
  <si>
    <t xml:space="preserve">辦理課程場次
(場次)
Courses
</t>
    <phoneticPr fontId="1" type="noConversion"/>
  </si>
  <si>
    <t>訓練人數(人)
Trainee(Persons)</t>
    <phoneticPr fontId="1" type="noConversion"/>
  </si>
  <si>
    <t>總計Total</t>
    <phoneticPr fontId="1" type="noConversion"/>
  </si>
  <si>
    <t>男性Male</t>
    <phoneticPr fontId="1" type="noConversion"/>
  </si>
  <si>
    <t>女性Female</t>
    <phoneticPr fontId="1" type="noConversion"/>
  </si>
  <si>
    <t>總計Total</t>
    <phoneticPr fontId="1" type="noConversion"/>
  </si>
  <si>
    <t>部本部
Ministry of Economic Affairs</t>
    <phoneticPr fontId="1" type="noConversion"/>
  </si>
  <si>
    <t>中部辦公室
Central Region Office, MOEA</t>
    <phoneticPr fontId="1" type="noConversion"/>
  </si>
  <si>
    <t>工業局
Industrial Development Bureau</t>
    <phoneticPr fontId="1" type="noConversion"/>
  </si>
  <si>
    <t>國際貿易局
Bureau of Foreign Trade,MOEA</t>
    <phoneticPr fontId="1" type="noConversion"/>
  </si>
  <si>
    <t>智慧財產局
Intellectual Property Office,MOEA</t>
    <phoneticPr fontId="1" type="noConversion"/>
  </si>
  <si>
    <t>標準檢驗局
Bureau of Standards, Metrology &amp; Inspection,MOEA</t>
    <phoneticPr fontId="1" type="noConversion"/>
  </si>
  <si>
    <t>中小企業處
Small and Medium Enterprise Administration, MOEA</t>
    <phoneticPr fontId="1" type="noConversion"/>
  </si>
  <si>
    <t>加工出口管理區出口處
Export Procession Zone Administration,MOEA</t>
    <phoneticPr fontId="1" type="noConversion"/>
  </si>
  <si>
    <t>中央地質調查所
Central Geological Survey,MOEA</t>
    <phoneticPr fontId="1" type="noConversion"/>
  </si>
  <si>
    <t>礦務局
Bureau of Mine,MOEA</t>
    <phoneticPr fontId="1" type="noConversion"/>
  </si>
  <si>
    <t>投資審議委員會
Investment Commission,MOEA</t>
    <phoneticPr fontId="1" type="noConversion"/>
  </si>
  <si>
    <t>貿易調查委員會
International Trade Commission,MOEA</t>
    <phoneticPr fontId="1" type="noConversion"/>
  </si>
  <si>
    <t>國營事業委員會
State-owned Enterprise Commission, MOEA</t>
    <phoneticPr fontId="1" type="noConversion"/>
  </si>
  <si>
    <t>能源局
Bureau of Energy,MOEA</t>
    <phoneticPr fontId="1" type="noConversion"/>
  </si>
  <si>
    <t>台電公司
Taiwan power company</t>
    <phoneticPr fontId="1" type="noConversion"/>
  </si>
  <si>
    <t>中油公司
CPC Corporation，Taiwan</t>
    <phoneticPr fontId="1" type="noConversion"/>
  </si>
  <si>
    <t>自來水公司
Taiwan Water Corporation</t>
    <phoneticPr fontId="1" type="noConversion"/>
  </si>
  <si>
    <t>台糖公司
Taiwan Sugar Corporation</t>
    <phoneticPr fontId="1" type="noConversion"/>
  </si>
  <si>
    <t>105年(2016 year)　　</t>
    <phoneticPr fontId="1" type="noConversion"/>
  </si>
  <si>
    <t>製表日期:106年6月12日
(Date:2016/6/12)</t>
    <phoneticPr fontId="10" type="noConversion"/>
  </si>
  <si>
    <t>106年(2017 year)　　</t>
    <phoneticPr fontId="1" type="noConversion"/>
  </si>
  <si>
    <t>製表日期:107年6月27日
(Date:2018/06/27</t>
    <phoneticPr fontId="10" type="noConversion"/>
  </si>
  <si>
    <t>107年(2018 year)　　</t>
    <phoneticPr fontId="1" type="noConversion"/>
  </si>
  <si>
    <t>製表日期:108年5月27日
(Date:2019/05/27)</t>
    <phoneticPr fontId="10" type="noConversion"/>
  </si>
  <si>
    <t>108年(2019 year)　　</t>
    <phoneticPr fontId="1" type="noConversion"/>
  </si>
  <si>
    <t>104年
(2015 year)</t>
    <phoneticPr fontId="1" type="noConversion"/>
  </si>
  <si>
    <t>105年
(2016 year)</t>
    <phoneticPr fontId="1" type="noConversion"/>
  </si>
  <si>
    <t>106年
(2017 year)</t>
    <phoneticPr fontId="1" type="noConversion"/>
  </si>
  <si>
    <t>107年
(2018 year)</t>
    <phoneticPr fontId="1" type="noConversion"/>
  </si>
  <si>
    <t>108年
(2019 year)</t>
    <phoneticPr fontId="1" type="noConversion"/>
  </si>
  <si>
    <t>99年
(2010 year)</t>
    <phoneticPr fontId="1" type="noConversion"/>
  </si>
  <si>
    <t>製表日期:109年6月9日
(Date:2020/6/9)</t>
    <phoneticPr fontId="10" type="noConversion"/>
  </si>
  <si>
    <t>109年
(2020 year)</t>
    <phoneticPr fontId="1" type="noConversion"/>
  </si>
  <si>
    <t>109年(2020 year)　　</t>
    <phoneticPr fontId="1" type="noConversion"/>
  </si>
  <si>
    <t>總計
Total</t>
    <phoneticPr fontId="1" type="noConversion"/>
  </si>
  <si>
    <t>製表日期:111年5月30日
(Date:2022/5/30)</t>
    <phoneticPr fontId="10" type="noConversion"/>
  </si>
  <si>
    <t>110年(2021 year)　　</t>
    <phoneticPr fontId="1" type="noConversion"/>
  </si>
  <si>
    <t>製表日期:110年6月3日
(Date:2021/6/3)</t>
    <phoneticPr fontId="10" type="noConversion"/>
  </si>
  <si>
    <t>110年
(2021 year)</t>
    <phoneticPr fontId="1" type="noConversion"/>
  </si>
  <si>
    <t>經濟部暨所屬機關(構)推動性別主流化辦理訓練情形統計表
Ministry of Economic Affairs and Subordinate Agencies 
Statistics on Training for Promoting Gender Mainstreaming</t>
    <phoneticPr fontId="1" type="noConversion"/>
  </si>
  <si>
    <t xml:space="preserve">經濟部暨所屬機關(構)推動性別主流化辦理訓練情形統計表
Ministry of Economic Affairs and Subordinate Agencies
Statitics on Training for Promoting Gender Mainstreaming </t>
    <phoneticPr fontId="1" type="noConversion"/>
  </si>
  <si>
    <t>111年(2022 year)　　</t>
    <phoneticPr fontId="1" type="noConversion"/>
  </si>
  <si>
    <t>製表日期:112年5月30日
(Date:2023/5/30)</t>
    <phoneticPr fontId="10" type="noConversion"/>
  </si>
  <si>
    <t>112年(2023 year)　　</t>
    <phoneticPr fontId="1" type="noConversion"/>
  </si>
  <si>
    <t>製表日期:113年5月30日
(Date:2024/5/30)</t>
    <phoneticPr fontId="10" type="noConversion"/>
  </si>
  <si>
    <t>商業發展署
Administration of Commerce, MOEA</t>
    <phoneticPr fontId="1" type="noConversion"/>
  </si>
  <si>
    <t>產業發展署
Industrial Development Administration, MOEA</t>
    <phoneticPr fontId="1" type="noConversion"/>
  </si>
  <si>
    <t>國際貿易署
International Trade Administration, MOEA</t>
    <phoneticPr fontId="1" type="noConversion"/>
  </si>
  <si>
    <t>中小及新創企業署
Small and Medium Enterprise and Startup Administration, MOEA</t>
    <phoneticPr fontId="1" type="noConversion"/>
  </si>
  <si>
    <t>產業園區管理局
Bureau of Industrial Parks, MOEA</t>
    <phoneticPr fontId="1" type="noConversion"/>
  </si>
  <si>
    <t>地質調查及礦業管理中心
Geological Survey and Mining Management Agency, MOEA</t>
    <phoneticPr fontId="1" type="noConversion"/>
  </si>
  <si>
    <t>標準檢驗局
Bureau of Standards, Metrology &amp; Inspection, MOEA</t>
    <phoneticPr fontId="1" type="noConversion"/>
  </si>
  <si>
    <t>能源署
Energy Administration, MOEA</t>
    <phoneticPr fontId="1" type="noConversion"/>
  </si>
  <si>
    <t>水利署
Water Resources Agency, MOEA</t>
    <phoneticPr fontId="1" type="noConversion"/>
  </si>
  <si>
    <t>智慧財產局
Intellectual Property Office, MOEA</t>
    <phoneticPr fontId="1" type="noConversion"/>
  </si>
  <si>
    <t>113年(2024 year)　　</t>
    <phoneticPr fontId="1" type="noConversion"/>
  </si>
  <si>
    <t>製表日期:114年6月6日
(Date:2025/6/6)</t>
    <phoneticPr fontId="10" type="noConversion"/>
  </si>
  <si>
    <t>年齡65+</t>
    <phoneticPr fontId="1" type="noConversion"/>
  </si>
  <si>
    <t>身心障礙</t>
    <phoneticPr fontId="1" type="noConversion"/>
  </si>
  <si>
    <t>原住民</t>
    <phoneticPr fontId="1" type="noConversion"/>
  </si>
  <si>
    <t>臺北市</t>
    <phoneticPr fontId="1" type="noConversion"/>
  </si>
  <si>
    <t>新北市</t>
    <phoneticPr fontId="1" type="noConversion"/>
  </si>
  <si>
    <t>桃園市</t>
    <phoneticPr fontId="1" type="noConversion"/>
  </si>
  <si>
    <t>臺中市</t>
    <phoneticPr fontId="1" type="noConversion"/>
  </si>
  <si>
    <t>臺南市</t>
    <phoneticPr fontId="1" type="noConversion"/>
  </si>
  <si>
    <t>高雄市</t>
    <phoneticPr fontId="1" type="noConversion"/>
  </si>
  <si>
    <t>基隆市</t>
    <phoneticPr fontId="1" type="noConversion"/>
  </si>
  <si>
    <t>新竹市</t>
    <phoneticPr fontId="1" type="noConversion"/>
  </si>
  <si>
    <t>新竹縣</t>
    <phoneticPr fontId="1" type="noConversion"/>
  </si>
  <si>
    <t>苗栗縣</t>
    <phoneticPr fontId="1" type="noConversion"/>
  </si>
  <si>
    <t>彰化縣</t>
    <phoneticPr fontId="1" type="noConversion"/>
  </si>
  <si>
    <t>南投縣</t>
    <phoneticPr fontId="1" type="noConversion"/>
  </si>
  <si>
    <t>雲林縣</t>
    <phoneticPr fontId="1" type="noConversion"/>
  </si>
  <si>
    <t>嘉義市</t>
    <phoneticPr fontId="1" type="noConversion"/>
  </si>
  <si>
    <t>嘉義縣</t>
    <phoneticPr fontId="1" type="noConversion"/>
  </si>
  <si>
    <t>屏東縣</t>
    <phoneticPr fontId="1" type="noConversion"/>
  </si>
  <si>
    <t>宜蘭縣</t>
    <phoneticPr fontId="1" type="noConversion"/>
  </si>
  <si>
    <t>花蓮縣</t>
    <phoneticPr fontId="1" type="noConversion"/>
  </si>
  <si>
    <t>臺東縣</t>
    <phoneticPr fontId="1" type="noConversion"/>
  </si>
  <si>
    <t>澎湖縣</t>
    <phoneticPr fontId="1" type="noConversion"/>
  </si>
  <si>
    <t>金門縣</t>
    <phoneticPr fontId="1" type="noConversion"/>
  </si>
  <si>
    <t>連江縣</t>
    <phoneticPr fontId="1" type="noConversion"/>
  </si>
  <si>
    <t>其他</t>
    <phoneticPr fontId="1" type="noConversion"/>
  </si>
  <si>
    <t>男性
Male</t>
  </si>
  <si>
    <t>女性
Female</t>
  </si>
  <si>
    <t>製表日期:114年6月6日
(Date:2025/6/6)</t>
    <phoneticPr fontId="1" type="noConversion"/>
  </si>
  <si>
    <t>114年(2025 year)　　</t>
    <phoneticPr fontId="1" type="noConversion"/>
  </si>
  <si>
    <t>111年
(2022 year)</t>
  </si>
  <si>
    <t>112年
(2023 year)</t>
    <phoneticPr fontId="1" type="noConversion"/>
  </si>
  <si>
    <t>114年
(2025 year)</t>
    <phoneticPr fontId="1" type="noConversion"/>
  </si>
  <si>
    <t>113年
(2024 year)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</si>
</sst>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&quot; &quot;"/>
    <numFmt numFmtId="179" formatCode="0&quot; &quot;"/>
  </numFmts>
  <fonts count="5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3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6"/>
      <color indexed="8"/>
      <name val="標楷體"/>
      <family val="4"/>
      <charset val="136"/>
    </font>
    <font>
      <sz val="16"/>
      <name val="標楷體"/>
      <family val="4"/>
      <charset val="136"/>
    </font>
    <font>
      <sz val="13"/>
      <name val="標楷體"/>
      <family val="4"/>
      <charset val="136"/>
    </font>
    <font>
      <sz val="20"/>
      <name val="標楷體"/>
      <family val="4"/>
      <charset val="136"/>
    </font>
    <font>
      <sz val="25"/>
      <name val="標楷體"/>
      <family val="4"/>
      <charset val="136"/>
    </font>
    <font>
      <b/>
      <sz val="25"/>
      <name val="標楷體"/>
      <family val="4"/>
      <charset val="136"/>
    </font>
    <font>
      <b/>
      <sz val="25"/>
      <color indexed="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8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20"/>
      <color rgb="FFFF0000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25"/>
      <color rgb="FFFF0000"/>
      <name val="標楷體"/>
      <family val="4"/>
      <charset val="136"/>
    </font>
    <font>
      <sz val="25"/>
      <color rgb="FF000000"/>
      <name val="標楷體"/>
      <family val="4"/>
      <charset val="136"/>
    </font>
    <font>
      <sz val="25"/>
      <color theme="1"/>
      <name val="標楷體"/>
      <family val="4"/>
      <charset val="136"/>
    </font>
    <font>
      <b/>
      <sz val="25"/>
      <color rgb="FF000000"/>
      <name val="標楷體"/>
      <family val="4"/>
      <charset val="136"/>
    </font>
    <font>
      <sz val="30"/>
      <name val="標楷體"/>
      <family val="4"/>
      <charset val="136"/>
    </font>
    <font>
      <sz val="30"/>
      <color theme="1"/>
      <name val="標楷體"/>
      <family val="4"/>
      <charset val="136"/>
    </font>
    <font>
      <sz val="30"/>
      <color indexed="8"/>
      <name val="標楷體"/>
      <family val="4"/>
      <charset val="136"/>
    </font>
    <font>
      <sz val="30"/>
      <color rgb="FF000000"/>
      <name val="標楷體"/>
      <family val="4"/>
      <charset val="136"/>
    </font>
    <font>
      <b/>
      <sz val="30"/>
      <name val="標楷體"/>
      <family val="4"/>
      <charset val="136"/>
    </font>
    <font>
      <sz val="20"/>
      <color rgb="FF000000"/>
      <name val="標楷體"/>
      <family val="4"/>
      <charset val="136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9" fillId="0" borderId="0">
      <alignment vertical="center"/>
    </xf>
    <xf numFmtId="0" fontId="20" fillId="2" borderId="0">
      <alignment vertical="center"/>
    </xf>
    <xf numFmtId="0" fontId="20" fillId="3" borderId="0">
      <alignment vertical="center"/>
    </xf>
    <xf numFmtId="0" fontId="19" fillId="4" borderId="0">
      <alignment vertical="center"/>
    </xf>
    <xf numFmtId="0" fontId="21" fillId="5" borderId="0">
      <alignment vertical="center"/>
    </xf>
    <xf numFmtId="0" fontId="22" fillId="6" borderId="0">
      <alignment vertical="center"/>
    </xf>
    <xf numFmtId="0" fontId="23" fillId="0" borderId="0">
      <alignment vertical="center"/>
    </xf>
    <xf numFmtId="0" fontId="24" fillId="7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8" borderId="0">
      <alignment vertical="center"/>
    </xf>
    <xf numFmtId="0" fontId="30" fillId="8" borderId="27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7" fillId="0" borderId="0"/>
    <xf numFmtId="0" fontId="18" fillId="0" borderId="0">
      <alignment vertical="center"/>
    </xf>
    <xf numFmtId="0" fontId="7" fillId="0" borderId="0"/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82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76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19" applyFont="1" applyBorder="1" applyAlignment="1">
      <alignment vertical="center"/>
    </xf>
    <xf numFmtId="0" fontId="3" fillId="0" borderId="0" xfId="19" applyFont="1" applyAlignment="1">
      <alignment vertical="center"/>
    </xf>
    <xf numFmtId="0" fontId="2" fillId="0" borderId="0" xfId="19" applyFont="1" applyBorder="1" applyAlignment="1">
      <alignment vertical="center"/>
    </xf>
    <xf numFmtId="0" fontId="2" fillId="0" borderId="0" xfId="19" applyFont="1" applyAlignment="1">
      <alignment vertical="center"/>
    </xf>
    <xf numFmtId="0" fontId="4" fillId="0" borderId="4" xfId="19" applyFont="1" applyBorder="1" applyAlignment="1">
      <alignment horizontal="center" vertical="center" wrapText="1"/>
    </xf>
    <xf numFmtId="0" fontId="6" fillId="0" borderId="0" xfId="19" applyFont="1" applyFill="1" applyAlignment="1">
      <alignment vertical="center"/>
    </xf>
    <xf numFmtId="0" fontId="4" fillId="0" borderId="0" xfId="19" applyFont="1" applyFill="1" applyBorder="1" applyAlignment="1">
      <alignment vertical="center"/>
    </xf>
    <xf numFmtId="0" fontId="4" fillId="0" borderId="0" xfId="19" applyFont="1" applyFill="1" applyAlignment="1">
      <alignment vertical="center"/>
    </xf>
    <xf numFmtId="0" fontId="2" fillId="0" borderId="0" xfId="19" applyFont="1" applyFill="1" applyBorder="1" applyAlignment="1">
      <alignment vertical="center"/>
    </xf>
    <xf numFmtId="0" fontId="2" fillId="0" borderId="0" xfId="19" applyFont="1" applyFill="1" applyAlignment="1">
      <alignment vertical="center"/>
    </xf>
    <xf numFmtId="0" fontId="2" fillId="0" borderId="0" xfId="19" applyFont="1" applyAlignment="1">
      <alignment horizontal="center" vertical="center"/>
    </xf>
    <xf numFmtId="0" fontId="4" fillId="0" borderId="0" xfId="19" applyFont="1" applyFill="1" applyBorder="1" applyAlignment="1">
      <alignment horizontal="center" vertical="center"/>
    </xf>
    <xf numFmtId="0" fontId="6" fillId="0" borderId="9" xfId="19" applyFont="1" applyBorder="1" applyAlignment="1">
      <alignment horizontal="center" vertical="center"/>
    </xf>
    <xf numFmtId="0" fontId="4" fillId="0" borderId="0" xfId="19" applyFont="1" applyFill="1" applyBorder="1" applyAlignment="1">
      <alignment horizontal="left" vertical="center" wrapText="1"/>
    </xf>
    <xf numFmtId="0" fontId="4" fillId="0" borderId="0" xfId="19" applyFont="1" applyFill="1" applyBorder="1" applyAlignment="1">
      <alignment horizontal="center" vertical="center" wrapText="1"/>
    </xf>
    <xf numFmtId="0" fontId="8" fillId="0" borderId="0" xfId="19" applyFont="1" applyFill="1" applyBorder="1" applyAlignment="1">
      <alignment horizontal="left" vertical="center" wrapText="1"/>
    </xf>
    <xf numFmtId="0" fontId="4" fillId="0" borderId="0" xfId="19" applyFont="1" applyFill="1" applyBorder="1" applyAlignment="1">
      <alignment horizontal="left" vertical="center"/>
    </xf>
    <xf numFmtId="0" fontId="8" fillId="0" borderId="0" xfId="19" applyFont="1" applyFill="1" applyBorder="1" applyAlignment="1">
      <alignment horizontal="left" vertical="center"/>
    </xf>
    <xf numFmtId="0" fontId="4" fillId="0" borderId="10" xfId="19" applyFont="1" applyFill="1" applyBorder="1" applyAlignment="1">
      <alignment horizontal="left" vertical="center"/>
    </xf>
    <xf numFmtId="0" fontId="4" fillId="0" borderId="10" xfId="19" applyFont="1" applyFill="1" applyBorder="1" applyAlignment="1">
      <alignment horizontal="center" vertical="center"/>
    </xf>
    <xf numFmtId="0" fontId="2" fillId="0" borderId="0" xfId="19" applyFont="1" applyAlignment="1">
      <alignment horizontal="left" vertical="center"/>
    </xf>
    <xf numFmtId="0" fontId="2" fillId="0" borderId="0" xfId="19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2" fillId="9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5" xfId="19" applyFont="1" applyBorder="1" applyAlignment="1">
      <alignment horizontal="center" vertical="center" wrapText="1"/>
    </xf>
    <xf numFmtId="0" fontId="2" fillId="0" borderId="0" xfId="19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0" fillId="0" borderId="0" xfId="0" applyBorder="1"/>
    <xf numFmtId="177" fontId="32" fillId="9" borderId="4" xfId="0" applyNumberFormat="1" applyFont="1" applyFill="1" applyBorder="1" applyAlignment="1">
      <alignment horizontal="center" vertical="center"/>
    </xf>
    <xf numFmtId="177" fontId="3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10" borderId="10" xfId="0" applyFont="1" applyFill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10" borderId="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/>
    </xf>
    <xf numFmtId="176" fontId="34" fillId="0" borderId="0" xfId="0" applyNumberFormat="1" applyFont="1" applyAlignment="1">
      <alignment vertical="center"/>
    </xf>
    <xf numFmtId="0" fontId="34" fillId="0" borderId="0" xfId="0" applyFont="1" applyFill="1" applyAlignment="1">
      <alignment vertical="center"/>
    </xf>
    <xf numFmtId="0" fontId="2" fillId="10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176" fontId="33" fillId="0" borderId="4" xfId="0" applyNumberFormat="1" applyFont="1" applyFill="1" applyBorder="1" applyAlignment="1">
      <alignment horizontal="center" vertical="center"/>
    </xf>
    <xf numFmtId="176" fontId="2" fillId="10" borderId="4" xfId="0" applyNumberFormat="1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left" vertical="top" wrapText="1"/>
    </xf>
    <xf numFmtId="0" fontId="9" fillId="11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3" fontId="2" fillId="10" borderId="4" xfId="0" applyNumberFormat="1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10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6" fillId="0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9" fillId="0" borderId="4" xfId="20" applyFont="1" applyBorder="1" applyAlignment="1">
      <alignment horizontal="center" vertical="center" wrapText="1"/>
    </xf>
    <xf numFmtId="176" fontId="9" fillId="0" borderId="4" xfId="20" applyNumberFormat="1" applyFont="1" applyBorder="1" applyAlignment="1">
      <alignment horizontal="center" vertical="center"/>
    </xf>
    <xf numFmtId="0" fontId="9" fillId="0" borderId="4" xfId="20" applyFont="1" applyBorder="1" applyAlignment="1">
      <alignment horizontal="center" vertical="center"/>
    </xf>
    <xf numFmtId="0" fontId="8" fillId="0" borderId="4" xfId="20" applyFont="1" applyBorder="1" applyAlignment="1">
      <alignment horizontal="center" vertical="center" wrapText="1"/>
    </xf>
    <xf numFmtId="176" fontId="8" fillId="0" borderId="4" xfId="20" applyNumberFormat="1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176" fontId="9" fillId="0" borderId="11" xfId="0" applyNumberFormat="1" applyFont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0" fontId="9" fillId="0" borderId="4" xfId="22" applyFont="1" applyBorder="1" applyAlignment="1">
      <alignment horizontal="center" vertical="center"/>
    </xf>
    <xf numFmtId="178" fontId="9" fillId="0" borderId="4" xfId="22" applyNumberFormat="1" applyFont="1" applyBorder="1" applyAlignment="1">
      <alignment horizontal="center" vertical="center"/>
    </xf>
    <xf numFmtId="0" fontId="9" fillId="0" borderId="4" xfId="23" applyFont="1" applyBorder="1" applyAlignment="1">
      <alignment horizontal="center" vertical="center"/>
    </xf>
    <xf numFmtId="176" fontId="9" fillId="0" borderId="4" xfId="23" applyNumberFormat="1" applyFont="1" applyBorder="1" applyAlignment="1">
      <alignment horizontal="center" vertical="center"/>
    </xf>
    <xf numFmtId="0" fontId="9" fillId="0" borderId="4" xfId="24" applyFont="1" applyBorder="1" applyAlignment="1">
      <alignment horizontal="center" vertical="center"/>
    </xf>
    <xf numFmtId="176" fontId="9" fillId="0" borderId="4" xfId="24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/>
    </xf>
    <xf numFmtId="179" fontId="3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176" fontId="39" fillId="0" borderId="4" xfId="0" applyNumberFormat="1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176" fontId="38" fillId="0" borderId="0" xfId="0" applyNumberFormat="1" applyFont="1" applyAlignment="1">
      <alignment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9" fillId="0" borderId="13" xfId="0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16" fillId="10" borderId="4" xfId="0" applyFont="1" applyFill="1" applyBorder="1" applyAlignment="1">
      <alignment horizontal="center" vertical="center" wrapText="1"/>
    </xf>
    <xf numFmtId="0" fontId="42" fillId="12" borderId="28" xfId="0" applyFont="1" applyFill="1" applyBorder="1" applyAlignment="1">
      <alignment horizontal="center" vertical="center" wrapText="1"/>
    </xf>
    <xf numFmtId="0" fontId="42" fillId="12" borderId="29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176" fontId="16" fillId="0" borderId="4" xfId="0" applyNumberFormat="1" applyFont="1" applyBorder="1" applyAlignment="1">
      <alignment vertical="center"/>
    </xf>
    <xf numFmtId="176" fontId="16" fillId="0" borderId="4" xfId="0" applyNumberFormat="1" applyFont="1" applyBorder="1" applyAlignment="1">
      <alignment horizontal="center" vertical="center"/>
    </xf>
    <xf numFmtId="176" fontId="43" fillId="0" borderId="4" xfId="0" applyNumberFormat="1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0" fontId="43" fillId="0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179" fontId="44" fillId="0" borderId="4" xfId="0" applyNumberFormat="1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176" fontId="16" fillId="0" borderId="13" xfId="0" applyNumberFormat="1" applyFont="1" applyBorder="1" applyAlignment="1">
      <alignment horizontal="center" vertical="center"/>
    </xf>
    <xf numFmtId="176" fontId="17" fillId="0" borderId="13" xfId="0" applyNumberFormat="1" applyFont="1" applyBorder="1" applyAlignment="1">
      <alignment horizontal="center" vertical="center"/>
    </xf>
    <xf numFmtId="0" fontId="43" fillId="0" borderId="13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2" fillId="10" borderId="30" xfId="0" applyFont="1" applyFill="1" applyBorder="1" applyAlignment="1">
      <alignment horizontal="center" vertical="center" wrapText="1"/>
    </xf>
    <xf numFmtId="0" fontId="42" fillId="10" borderId="31" xfId="0" applyFont="1" applyFill="1" applyBorder="1" applyAlignment="1">
      <alignment horizontal="center" vertical="center" wrapText="1"/>
    </xf>
    <xf numFmtId="0" fontId="42" fillId="10" borderId="3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42" fillId="10" borderId="3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10" borderId="19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0" xfId="19" applyFont="1" applyBorder="1" applyAlignment="1">
      <alignment horizontal="center" vertical="center" wrapText="1"/>
    </xf>
    <xf numFmtId="0" fontId="5" fillId="0" borderId="3" xfId="19" applyFont="1" applyBorder="1" applyAlignment="1">
      <alignment horizontal="center" vertical="center" wrapText="1"/>
    </xf>
    <xf numFmtId="0" fontId="5" fillId="0" borderId="0" xfId="19" applyFont="1" applyBorder="1" applyAlignment="1">
      <alignment horizontal="center" vertical="center" wrapText="1"/>
    </xf>
    <xf numFmtId="0" fontId="4" fillId="0" borderId="19" xfId="19" applyFont="1" applyBorder="1" applyAlignment="1">
      <alignment horizontal="center" vertical="center" wrapText="1"/>
    </xf>
    <xf numFmtId="0" fontId="4" fillId="0" borderId="4" xfId="19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176" fontId="45" fillId="0" borderId="13" xfId="0" applyNumberFormat="1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176" fontId="45" fillId="0" borderId="4" xfId="0" applyNumberFormat="1" applyFont="1" applyBorder="1" applyAlignment="1">
      <alignment horizontal="center" vertical="center"/>
    </xf>
    <xf numFmtId="0" fontId="45" fillId="0" borderId="15" xfId="0" applyFont="1" applyBorder="1" applyAlignment="1">
      <alignment horizontal="left" vertical="center" wrapText="1"/>
    </xf>
    <xf numFmtId="0" fontId="46" fillId="0" borderId="4" xfId="0" applyFont="1" applyBorder="1" applyAlignment="1">
      <alignment horizontal="center" vertical="center"/>
    </xf>
    <xf numFmtId="3" fontId="46" fillId="0" borderId="4" xfId="0" applyNumberFormat="1" applyFont="1" applyBorder="1" applyAlignment="1">
      <alignment horizontal="center" vertical="center"/>
    </xf>
    <xf numFmtId="176" fontId="47" fillId="0" borderId="4" xfId="0" applyNumberFormat="1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176" fontId="47" fillId="0" borderId="4" xfId="0" applyNumberFormat="1" applyFont="1" applyBorder="1" applyAlignment="1">
      <alignment vertical="center"/>
    </xf>
    <xf numFmtId="176" fontId="45" fillId="0" borderId="4" xfId="0" applyNumberFormat="1" applyFont="1" applyBorder="1" applyAlignment="1">
      <alignment vertical="center"/>
    </xf>
    <xf numFmtId="0" fontId="47" fillId="0" borderId="4" xfId="0" applyFont="1" applyBorder="1" applyAlignment="1">
      <alignment vertical="center"/>
    </xf>
    <xf numFmtId="0" fontId="48" fillId="0" borderId="34" xfId="0" applyFont="1" applyBorder="1" applyAlignment="1">
      <alignment horizontal="center" vertical="center"/>
    </xf>
    <xf numFmtId="0" fontId="48" fillId="13" borderId="34" xfId="0" applyFont="1" applyFill="1" applyBorder="1" applyAlignment="1">
      <alignment horizontal="center" vertical="center" wrapText="1"/>
    </xf>
    <xf numFmtId="179" fontId="48" fillId="0" borderId="34" xfId="0" applyNumberFormat="1" applyFont="1" applyBorder="1" applyAlignment="1">
      <alignment horizontal="center" vertical="center"/>
    </xf>
    <xf numFmtId="178" fontId="48" fillId="0" borderId="34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176" fontId="46" fillId="0" borderId="4" xfId="0" applyNumberFormat="1" applyFont="1" applyBorder="1" applyAlignment="1">
      <alignment horizontal="center" vertical="center"/>
    </xf>
    <xf numFmtId="176" fontId="49" fillId="0" borderId="4" xfId="0" applyNumberFormat="1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50" fillId="12" borderId="29" xfId="0" applyFont="1" applyFill="1" applyBorder="1" applyAlignment="1">
      <alignment horizontal="center" vertical="center" wrapText="1"/>
    </xf>
    <xf numFmtId="0" fontId="50" fillId="12" borderId="28" xfId="0" applyFont="1" applyFill="1" applyBorder="1" applyAlignment="1">
      <alignment horizontal="center" vertical="center" wrapText="1"/>
    </xf>
    <xf numFmtId="0" fontId="48" fillId="12" borderId="28" xfId="0" applyFont="1" applyFill="1" applyBorder="1" applyAlignment="1">
      <alignment horizontal="center" vertical="center" wrapText="1"/>
    </xf>
    <xf numFmtId="0" fontId="49" fillId="10" borderId="4" xfId="0" applyFont="1" applyFill="1" applyBorder="1" applyAlignment="1">
      <alignment horizontal="center" vertical="center" wrapText="1"/>
    </xf>
    <xf numFmtId="0" fontId="49" fillId="10" borderId="4" xfId="0" applyFont="1" applyFill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50" fillId="10" borderId="32" xfId="0" applyFont="1" applyFill="1" applyBorder="1" applyAlignment="1">
      <alignment horizontal="center" vertical="center" wrapText="1"/>
    </xf>
    <xf numFmtId="0" fontId="50" fillId="10" borderId="30" xfId="0" applyFont="1" applyFill="1" applyBorder="1" applyAlignment="1">
      <alignment horizontal="center" vertical="center" wrapText="1"/>
    </xf>
    <xf numFmtId="0" fontId="48" fillId="10" borderId="31" xfId="0" applyFont="1" applyFill="1" applyBorder="1" applyAlignment="1">
      <alignment horizontal="center" vertical="center" wrapText="1"/>
    </xf>
    <xf numFmtId="0" fontId="48" fillId="10" borderId="30" xfId="0" applyFont="1" applyFill="1" applyBorder="1" applyAlignment="1">
      <alignment horizontal="center" vertical="center" wrapText="1"/>
    </xf>
    <xf numFmtId="0" fontId="48" fillId="10" borderId="33" xfId="0" applyFont="1" applyFill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49" fillId="10" borderId="19" xfId="0" applyFont="1" applyFill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5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 (user)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/>
    <cellStyle name="一般 2" xfId="19" xr:uid="{00000000-0005-0000-0000-000013000000}"/>
    <cellStyle name="一般 3" xfId="20" xr:uid="{00000000-0005-0000-0000-000014000000}"/>
    <cellStyle name="一般 3 2" xfId="21" xr:uid="{00000000-0005-0000-0000-000015000000}"/>
    <cellStyle name="一般 4" xfId="22" xr:uid="{00000000-0005-0000-0000-000016000000}"/>
    <cellStyle name="一般 5" xfId="23" xr:uid="{00000000-0005-0000-0000-000017000000}"/>
    <cellStyle name="一般 6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920;3_(&#24409;&#25972;)114&#24180;&#32147;&#28639;&#37096;&#26280;&#25152;&#23660;&#27231;&#38364;(&#27083;)&#25512;&#21205;&#24615;&#21029;&#20027;&#27969;&#21270;&#36774;&#29702;&#35347;&#32244;&#24773;&#24418;&#32113;&#35336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zoomScaleNormal="100" workbookViewId="0">
      <selection activeCell="E2" sqref="E2"/>
    </sheetView>
  </sheetViews>
  <sheetFormatPr defaultRowHeight="16.5"/>
  <cols>
    <col min="1" max="1" width="13.5" customWidth="1"/>
    <col min="2" max="4" width="24.5" customWidth="1"/>
    <col min="5" max="5" width="24.5" style="74" customWidth="1"/>
  </cols>
  <sheetData>
    <row r="1" spans="1:5" ht="93.4" customHeight="1">
      <c r="A1" s="183" t="s">
        <v>222</v>
      </c>
      <c r="B1" s="183"/>
      <c r="C1" s="183"/>
      <c r="D1" s="183"/>
      <c r="E1" s="183"/>
    </row>
    <row r="2" spans="1:5" ht="45" customHeight="1">
      <c r="B2" s="84"/>
      <c r="C2" s="84"/>
      <c r="D2" s="84"/>
      <c r="E2" s="85" t="s">
        <v>268</v>
      </c>
    </row>
    <row r="3" spans="1:5" ht="47.65" customHeight="1">
      <c r="A3" s="184" t="s">
        <v>135</v>
      </c>
      <c r="B3" s="186" t="s">
        <v>144</v>
      </c>
      <c r="C3" s="187" t="s">
        <v>145</v>
      </c>
      <c r="D3" s="187"/>
      <c r="E3" s="187"/>
    </row>
    <row r="4" spans="1:5" ht="84.75" customHeight="1">
      <c r="A4" s="185"/>
      <c r="B4" s="186"/>
      <c r="C4" s="115" t="s">
        <v>134</v>
      </c>
      <c r="D4" s="115" t="s">
        <v>132</v>
      </c>
      <c r="E4" s="115" t="s">
        <v>133</v>
      </c>
    </row>
    <row r="5" spans="1:5" ht="48" customHeight="1">
      <c r="A5" s="142" t="s">
        <v>272</v>
      </c>
      <c r="B5" s="126">
        <v>218</v>
      </c>
      <c r="C5" s="127">
        <v>30171</v>
      </c>
      <c r="D5" s="127">
        <v>22982</v>
      </c>
      <c r="E5" s="127">
        <v>7189</v>
      </c>
    </row>
    <row r="6" spans="1:5" ht="48" customHeight="1">
      <c r="A6" s="142" t="s">
        <v>273</v>
      </c>
      <c r="B6" s="126">
        <v>243</v>
      </c>
      <c r="C6" s="127">
        <v>15685</v>
      </c>
      <c r="D6" s="127">
        <v>10424</v>
      </c>
      <c r="E6" s="127">
        <v>5261</v>
      </c>
    </row>
    <row r="7" spans="1:5" ht="48" customHeight="1">
      <c r="A7" s="142" t="s">
        <v>271</v>
      </c>
      <c r="B7" s="126">
        <v>331</v>
      </c>
      <c r="C7" s="127">
        <v>13115</v>
      </c>
      <c r="D7" s="127">
        <v>8932</v>
      </c>
      <c r="E7" s="127">
        <v>4183</v>
      </c>
    </row>
    <row r="8" spans="1:5" ht="48" customHeight="1">
      <c r="A8" s="142" t="s">
        <v>270</v>
      </c>
      <c r="B8" s="126">
        <v>268</v>
      </c>
      <c r="C8" s="127">
        <v>11820</v>
      </c>
      <c r="D8" s="127">
        <v>7911</v>
      </c>
      <c r="E8" s="127">
        <v>3909</v>
      </c>
    </row>
    <row r="9" spans="1:5" ht="43.5" customHeight="1">
      <c r="A9" s="83" t="s">
        <v>221</v>
      </c>
      <c r="B9" s="116">
        <v>286</v>
      </c>
      <c r="C9" s="111">
        <f>SUM(D9:E9)</f>
        <v>11446</v>
      </c>
      <c r="D9" s="111">
        <v>7856</v>
      </c>
      <c r="E9" s="111">
        <v>3590</v>
      </c>
    </row>
    <row r="10" spans="1:5" ht="43.5" customHeight="1">
      <c r="A10" s="83" t="s">
        <v>215</v>
      </c>
      <c r="B10" s="116">
        <v>262</v>
      </c>
      <c r="C10" s="111">
        <f t="shared" ref="C10:C23" si="0">SUM(D10:E10)</f>
        <v>11737</v>
      </c>
      <c r="D10" s="111">
        <v>7822</v>
      </c>
      <c r="E10" s="111">
        <v>3915</v>
      </c>
    </row>
    <row r="11" spans="1:5" ht="43.5" customHeight="1">
      <c r="A11" s="83" t="s">
        <v>212</v>
      </c>
      <c r="B11" s="116">
        <v>275</v>
      </c>
      <c r="C11" s="111">
        <f t="shared" si="0"/>
        <v>14777</v>
      </c>
      <c r="D11" s="111">
        <v>9626</v>
      </c>
      <c r="E11" s="111">
        <v>5151</v>
      </c>
    </row>
    <row r="12" spans="1:5" ht="43.5" customHeight="1">
      <c r="A12" s="83" t="s">
        <v>211</v>
      </c>
      <c r="B12" s="116">
        <v>300</v>
      </c>
      <c r="C12" s="111">
        <f t="shared" si="0"/>
        <v>16114</v>
      </c>
      <c r="D12" s="111">
        <v>11174</v>
      </c>
      <c r="E12" s="111">
        <v>4940</v>
      </c>
    </row>
    <row r="13" spans="1:5" ht="43.5" customHeight="1">
      <c r="A13" s="83" t="s">
        <v>210</v>
      </c>
      <c r="B13" s="116">
        <v>285</v>
      </c>
      <c r="C13" s="111">
        <f t="shared" si="0"/>
        <v>13636</v>
      </c>
      <c r="D13" s="111">
        <v>9142</v>
      </c>
      <c r="E13" s="111">
        <v>4494</v>
      </c>
    </row>
    <row r="14" spans="1:5" ht="43.5" customHeight="1">
      <c r="A14" s="83" t="s">
        <v>209</v>
      </c>
      <c r="B14" s="116">
        <v>264</v>
      </c>
      <c r="C14" s="111">
        <f t="shared" si="0"/>
        <v>14484</v>
      </c>
      <c r="D14" s="111">
        <v>10353</v>
      </c>
      <c r="E14" s="111">
        <v>4131</v>
      </c>
    </row>
    <row r="15" spans="1:5" ht="43.5" customHeight="1">
      <c r="A15" s="83" t="s">
        <v>208</v>
      </c>
      <c r="B15" s="116">
        <v>317</v>
      </c>
      <c r="C15" s="111">
        <f t="shared" si="0"/>
        <v>15323</v>
      </c>
      <c r="D15" s="111">
        <v>10979</v>
      </c>
      <c r="E15" s="111">
        <v>4344</v>
      </c>
    </row>
    <row r="16" spans="1:5" ht="43.5" customHeight="1">
      <c r="A16" s="83" t="s">
        <v>171</v>
      </c>
      <c r="B16" s="94">
        <v>251</v>
      </c>
      <c r="C16" s="111">
        <f t="shared" si="0"/>
        <v>13007</v>
      </c>
      <c r="D16" s="94">
        <v>9218</v>
      </c>
      <c r="E16" s="94">
        <v>3789</v>
      </c>
    </row>
    <row r="17" spans="1:5" ht="40.15" customHeight="1">
      <c r="A17" s="83" t="s">
        <v>163</v>
      </c>
      <c r="B17" s="65">
        <v>370</v>
      </c>
      <c r="C17" s="111">
        <f t="shared" si="0"/>
        <v>15307</v>
      </c>
      <c r="D17" s="75">
        <v>10432</v>
      </c>
      <c r="E17" s="75">
        <v>4875</v>
      </c>
    </row>
    <row r="18" spans="1:5" ht="40.15" customHeight="1">
      <c r="A18" s="83" t="s">
        <v>164</v>
      </c>
      <c r="B18" s="73">
        <v>195</v>
      </c>
      <c r="C18" s="111">
        <f t="shared" si="0"/>
        <v>11405</v>
      </c>
      <c r="D18" s="76">
        <v>7360</v>
      </c>
      <c r="E18" s="76">
        <v>4045</v>
      </c>
    </row>
    <row r="19" spans="1:5" ht="40.15" customHeight="1">
      <c r="A19" s="83" t="s">
        <v>165</v>
      </c>
      <c r="B19" s="65">
        <v>116</v>
      </c>
      <c r="C19" s="111">
        <f t="shared" si="0"/>
        <v>7262</v>
      </c>
      <c r="D19" s="75">
        <v>4553</v>
      </c>
      <c r="E19" s="75">
        <v>2709</v>
      </c>
    </row>
    <row r="20" spans="1:5" ht="40.15" customHeight="1">
      <c r="A20" s="83" t="s">
        <v>213</v>
      </c>
      <c r="B20" s="65">
        <v>38</v>
      </c>
      <c r="C20" s="111">
        <f t="shared" si="0"/>
        <v>2024</v>
      </c>
      <c r="D20" s="75">
        <v>1142</v>
      </c>
      <c r="E20" s="75">
        <v>882</v>
      </c>
    </row>
    <row r="21" spans="1:5" ht="40.15" customHeight="1">
      <c r="A21" s="83" t="s">
        <v>166</v>
      </c>
      <c r="B21" s="65">
        <v>31</v>
      </c>
      <c r="C21" s="111">
        <f t="shared" si="0"/>
        <v>1398</v>
      </c>
      <c r="D21" s="75">
        <v>693</v>
      </c>
      <c r="E21" s="75">
        <v>705</v>
      </c>
    </row>
    <row r="22" spans="1:5" ht="40.15" customHeight="1">
      <c r="A22" s="83" t="s">
        <v>167</v>
      </c>
      <c r="B22" s="65">
        <v>46</v>
      </c>
      <c r="C22" s="111">
        <f t="shared" si="0"/>
        <v>2264</v>
      </c>
      <c r="D22" s="75">
        <v>1056</v>
      </c>
      <c r="E22" s="75">
        <v>1208</v>
      </c>
    </row>
    <row r="23" spans="1:5" ht="40.15" customHeight="1">
      <c r="A23" s="83" t="s">
        <v>168</v>
      </c>
      <c r="B23" s="65">
        <v>43</v>
      </c>
      <c r="C23" s="111">
        <f t="shared" si="0"/>
        <v>2285</v>
      </c>
      <c r="D23" s="75">
        <v>1098</v>
      </c>
      <c r="E23" s="75">
        <v>1187</v>
      </c>
    </row>
  </sheetData>
  <mergeCells count="4">
    <mergeCell ref="A1:E1"/>
    <mergeCell ref="A3:A4"/>
    <mergeCell ref="B3:B4"/>
    <mergeCell ref="C3:E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topLeftCell="A10" workbookViewId="0">
      <selection activeCell="H1" sqref="H1"/>
    </sheetView>
  </sheetViews>
  <sheetFormatPr defaultRowHeight="16.5"/>
  <cols>
    <col min="1" max="1" width="30.5" style="64" customWidth="1"/>
    <col min="2" max="2" width="16" style="64" customWidth="1"/>
    <col min="3" max="3" width="13.25" style="64" customWidth="1"/>
    <col min="4" max="4" width="13.5" style="64" customWidth="1"/>
    <col min="5" max="5" width="13.75" style="64" customWidth="1"/>
    <col min="6" max="10" width="9" style="3"/>
    <col min="11" max="11" width="9" style="3" customWidth="1"/>
    <col min="12" max="16384" width="9" style="3"/>
  </cols>
  <sheetData>
    <row r="1" spans="1:8" s="5" customFormat="1" ht="92.65" customHeight="1">
      <c r="A1" s="209" t="s">
        <v>159</v>
      </c>
      <c r="B1" s="201"/>
      <c r="C1" s="201"/>
      <c r="D1" s="201"/>
      <c r="E1" s="201"/>
    </row>
    <row r="2" spans="1:8" s="5" customFormat="1" ht="18" customHeight="1">
      <c r="A2" s="210" t="s">
        <v>203</v>
      </c>
      <c r="B2" s="210"/>
      <c r="C2" s="210"/>
      <c r="D2" s="210"/>
      <c r="E2" s="210"/>
    </row>
    <row r="3" spans="1:8" s="5" customFormat="1" ht="43.15" customHeight="1" thickBot="1">
      <c r="A3" s="81"/>
      <c r="B3" s="81"/>
      <c r="C3" s="82"/>
      <c r="D3" s="211" t="s">
        <v>204</v>
      </c>
      <c r="E3" s="211"/>
    </row>
    <row r="4" spans="1:8" ht="65.650000000000006" customHeight="1">
      <c r="A4" s="212" t="s">
        <v>160</v>
      </c>
      <c r="B4" s="214" t="s">
        <v>146</v>
      </c>
      <c r="C4" s="215" t="s">
        <v>145</v>
      </c>
      <c r="D4" s="215"/>
      <c r="E4" s="215"/>
    </row>
    <row r="5" spans="1:8" ht="44.1" customHeight="1">
      <c r="A5" s="213"/>
      <c r="B5" s="184"/>
      <c r="C5" s="105" t="s">
        <v>134</v>
      </c>
      <c r="D5" s="105" t="s">
        <v>132</v>
      </c>
      <c r="E5" s="105" t="s">
        <v>133</v>
      </c>
    </row>
    <row r="6" spans="1:8" ht="29.65" customHeight="1">
      <c r="A6" s="88" t="s">
        <v>134</v>
      </c>
      <c r="B6" s="63">
        <f>SUM(B7:B25)</f>
        <v>285</v>
      </c>
      <c r="C6" s="77">
        <f>SUM(D6:E6)</f>
        <v>13636</v>
      </c>
      <c r="D6" s="77">
        <f>SUM(D7:D25)</f>
        <v>9142</v>
      </c>
      <c r="E6" s="77">
        <f>SUM(E7:E25)</f>
        <v>4494</v>
      </c>
      <c r="F6" s="95"/>
    </row>
    <row r="7" spans="1:8" s="58" customFormat="1" ht="48" customHeight="1">
      <c r="A7" s="89" t="s">
        <v>143</v>
      </c>
      <c r="B7" s="56">
        <v>28</v>
      </c>
      <c r="C7" s="77">
        <f>D7+E7</f>
        <v>504</v>
      </c>
      <c r="D7" s="92">
        <v>187</v>
      </c>
      <c r="E7" s="92">
        <v>317</v>
      </c>
    </row>
    <row r="8" spans="1:8" s="59" customFormat="1" ht="48" customHeight="1">
      <c r="A8" s="90" t="s">
        <v>147</v>
      </c>
      <c r="B8" s="55">
        <v>2</v>
      </c>
      <c r="C8" s="77">
        <f t="shared" ref="C8:C25" si="0">D8+E8</f>
        <v>126</v>
      </c>
      <c r="D8" s="93">
        <v>42</v>
      </c>
      <c r="E8" s="93">
        <v>84</v>
      </c>
    </row>
    <row r="9" spans="1:8" s="59" customFormat="1" ht="48" customHeight="1">
      <c r="A9" s="90" t="s">
        <v>137</v>
      </c>
      <c r="B9" s="56">
        <v>2</v>
      </c>
      <c r="C9" s="77">
        <f t="shared" si="0"/>
        <v>415</v>
      </c>
      <c r="D9" s="103">
        <v>154</v>
      </c>
      <c r="E9" s="103">
        <v>261</v>
      </c>
    </row>
    <row r="10" spans="1:8" s="59" customFormat="1" ht="48" customHeight="1">
      <c r="A10" s="90" t="s">
        <v>150</v>
      </c>
      <c r="B10" s="62">
        <v>4</v>
      </c>
      <c r="C10" s="77">
        <f t="shared" si="0"/>
        <v>228</v>
      </c>
      <c r="D10" s="97">
        <v>73</v>
      </c>
      <c r="E10" s="97">
        <v>155</v>
      </c>
      <c r="H10" s="61"/>
    </row>
    <row r="11" spans="1:8" s="61" customFormat="1" ht="48" customHeight="1">
      <c r="A11" s="89" t="s">
        <v>148</v>
      </c>
      <c r="B11" s="56">
        <v>3</v>
      </c>
      <c r="C11" s="77">
        <f t="shared" si="0"/>
        <v>614</v>
      </c>
      <c r="D11" s="92">
        <v>329</v>
      </c>
      <c r="E11" s="92">
        <v>285</v>
      </c>
    </row>
    <row r="12" spans="1:8" s="61" customFormat="1" ht="48" customHeight="1">
      <c r="A12" s="89" t="s">
        <v>151</v>
      </c>
      <c r="B12" s="56">
        <v>16</v>
      </c>
      <c r="C12" s="77">
        <f t="shared" si="0"/>
        <v>785</v>
      </c>
      <c r="D12" s="92">
        <v>473</v>
      </c>
      <c r="E12" s="92">
        <v>312</v>
      </c>
    </row>
    <row r="13" spans="1:8" s="61" customFormat="1" ht="48" customHeight="1">
      <c r="A13" s="89" t="s">
        <v>149</v>
      </c>
      <c r="B13" s="55">
        <v>2</v>
      </c>
      <c r="C13" s="77">
        <f t="shared" si="0"/>
        <v>148</v>
      </c>
      <c r="D13" s="92">
        <v>61</v>
      </c>
      <c r="E13" s="92">
        <v>87</v>
      </c>
    </row>
    <row r="14" spans="1:8" s="61" customFormat="1" ht="48" customHeight="1">
      <c r="A14" s="89" t="s">
        <v>152</v>
      </c>
      <c r="B14" s="104">
        <v>8</v>
      </c>
      <c r="C14" s="77">
        <f t="shared" si="0"/>
        <v>414</v>
      </c>
      <c r="D14" s="104">
        <v>166</v>
      </c>
      <c r="E14" s="104">
        <v>248</v>
      </c>
    </row>
    <row r="15" spans="1:8" s="61" customFormat="1" ht="48" customHeight="1">
      <c r="A15" s="89" t="s">
        <v>153</v>
      </c>
      <c r="B15" s="101">
        <v>3</v>
      </c>
      <c r="C15" s="77">
        <f t="shared" si="0"/>
        <v>80</v>
      </c>
      <c r="D15" s="102">
        <v>52</v>
      </c>
      <c r="E15" s="102">
        <v>28</v>
      </c>
    </row>
    <row r="16" spans="1:8" s="99" customFormat="1" ht="48" customHeight="1">
      <c r="A16" s="90" t="s">
        <v>154</v>
      </c>
      <c r="B16" s="60">
        <v>45</v>
      </c>
      <c r="C16" s="77">
        <f t="shared" si="0"/>
        <v>2232</v>
      </c>
      <c r="D16" s="97">
        <v>1492</v>
      </c>
      <c r="E16" s="97">
        <v>740</v>
      </c>
    </row>
    <row r="17" spans="1:5" s="61" customFormat="1" ht="48" customHeight="1">
      <c r="A17" s="89" t="s">
        <v>155</v>
      </c>
      <c r="B17" s="55">
        <v>2</v>
      </c>
      <c r="C17" s="77">
        <f t="shared" si="0"/>
        <v>26</v>
      </c>
      <c r="D17" s="92">
        <v>16</v>
      </c>
      <c r="E17" s="92">
        <v>10</v>
      </c>
    </row>
    <row r="18" spans="1:5" s="61" customFormat="1" ht="48" customHeight="1">
      <c r="A18" s="89" t="s">
        <v>156</v>
      </c>
      <c r="B18" s="86">
        <v>1</v>
      </c>
      <c r="C18" s="77">
        <f t="shared" si="0"/>
        <v>21</v>
      </c>
      <c r="D18" s="92">
        <v>7</v>
      </c>
      <c r="E18" s="92">
        <v>14</v>
      </c>
    </row>
    <row r="19" spans="1:5" s="61" customFormat="1" ht="48" customHeight="1">
      <c r="A19" s="89" t="s">
        <v>157</v>
      </c>
      <c r="B19" s="55">
        <v>0</v>
      </c>
      <c r="C19" s="77">
        <f t="shared" si="0"/>
        <v>0</v>
      </c>
      <c r="D19" s="92">
        <v>0</v>
      </c>
      <c r="E19" s="92">
        <v>0</v>
      </c>
    </row>
    <row r="20" spans="1:5" s="99" customFormat="1" ht="48" customHeight="1">
      <c r="A20" s="108" t="s">
        <v>170</v>
      </c>
      <c r="B20" s="60">
        <v>2</v>
      </c>
      <c r="C20" s="77">
        <f t="shared" si="0"/>
        <v>110</v>
      </c>
      <c r="D20" s="97">
        <v>72</v>
      </c>
      <c r="E20" s="97">
        <v>38</v>
      </c>
    </row>
    <row r="21" spans="1:5" s="61" customFormat="1" ht="48" customHeight="1">
      <c r="A21" s="90" t="s">
        <v>158</v>
      </c>
      <c r="B21" s="60">
        <v>8</v>
      </c>
      <c r="C21" s="77">
        <f t="shared" si="0"/>
        <v>411</v>
      </c>
      <c r="D21" s="97">
        <v>270</v>
      </c>
      <c r="E21" s="97">
        <v>141</v>
      </c>
    </row>
    <row r="22" spans="1:5" s="99" customFormat="1" ht="48" customHeight="1">
      <c r="A22" s="90" t="s">
        <v>139</v>
      </c>
      <c r="B22" s="101">
        <v>18</v>
      </c>
      <c r="C22" s="77">
        <f t="shared" si="0"/>
        <v>1719</v>
      </c>
      <c r="D22" s="102">
        <v>1347</v>
      </c>
      <c r="E22" s="102">
        <v>372</v>
      </c>
    </row>
    <row r="23" spans="1:5" s="99" customFormat="1" ht="48" customHeight="1">
      <c r="A23" s="90" t="s">
        <v>141</v>
      </c>
      <c r="B23" s="60">
        <v>28</v>
      </c>
      <c r="C23" s="77">
        <f t="shared" si="0"/>
        <v>1622</v>
      </c>
      <c r="D23" s="97">
        <v>1345</v>
      </c>
      <c r="E23" s="97">
        <v>277</v>
      </c>
    </row>
    <row r="24" spans="1:5" s="99" customFormat="1" ht="48" customHeight="1">
      <c r="A24" s="90" t="s">
        <v>140</v>
      </c>
      <c r="B24" s="60">
        <v>27</v>
      </c>
      <c r="C24" s="77">
        <f t="shared" si="0"/>
        <v>1703</v>
      </c>
      <c r="D24" s="97">
        <v>1098</v>
      </c>
      <c r="E24" s="97">
        <v>605</v>
      </c>
    </row>
    <row r="25" spans="1:5" s="99" customFormat="1" ht="48" customHeight="1">
      <c r="A25" s="90" t="s">
        <v>138</v>
      </c>
      <c r="B25" s="60">
        <v>86</v>
      </c>
      <c r="C25" s="77">
        <f t="shared" si="0"/>
        <v>2478</v>
      </c>
      <c r="D25" s="97">
        <v>1958</v>
      </c>
      <c r="E25" s="97">
        <v>520</v>
      </c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5"/>
  <sheetViews>
    <sheetView workbookViewId="0">
      <selection activeCell="C20" sqref="C20"/>
    </sheetView>
  </sheetViews>
  <sheetFormatPr defaultRowHeight="16.5"/>
  <cols>
    <col min="1" max="1" width="30.5" style="64" customWidth="1"/>
    <col min="2" max="2" width="16" style="64" customWidth="1"/>
    <col min="3" max="3" width="13.25" style="64" customWidth="1"/>
    <col min="4" max="4" width="13.5" style="64" customWidth="1"/>
    <col min="5" max="5" width="13.75" style="64" customWidth="1"/>
    <col min="6" max="10" width="9" style="3"/>
    <col min="11" max="11" width="9" style="3" customWidth="1"/>
    <col min="12" max="16384" width="9" style="3"/>
  </cols>
  <sheetData>
    <row r="1" spans="1:8" s="5" customFormat="1" ht="92.65" customHeight="1">
      <c r="A1" s="209" t="s">
        <v>159</v>
      </c>
      <c r="B1" s="201"/>
      <c r="C1" s="201"/>
      <c r="D1" s="201"/>
      <c r="E1" s="201"/>
    </row>
    <row r="2" spans="1:8" s="5" customFormat="1" ht="18" customHeight="1">
      <c r="A2" s="210" t="s">
        <v>201</v>
      </c>
      <c r="B2" s="210"/>
      <c r="C2" s="210"/>
      <c r="D2" s="210"/>
      <c r="E2" s="210"/>
    </row>
    <row r="3" spans="1:8" s="5" customFormat="1" ht="43.15" customHeight="1" thickBot="1">
      <c r="A3" s="81"/>
      <c r="B3" s="81"/>
      <c r="C3" s="82"/>
      <c r="D3" s="211" t="s">
        <v>202</v>
      </c>
      <c r="E3" s="211"/>
    </row>
    <row r="4" spans="1:8" ht="65.650000000000006" customHeight="1">
      <c r="A4" s="216" t="s">
        <v>160</v>
      </c>
      <c r="B4" s="214" t="s">
        <v>146</v>
      </c>
      <c r="C4" s="215" t="s">
        <v>145</v>
      </c>
      <c r="D4" s="215"/>
      <c r="E4" s="215"/>
    </row>
    <row r="5" spans="1:8" ht="44.1" customHeight="1">
      <c r="A5" s="217"/>
      <c r="B5" s="184"/>
      <c r="C5" s="100" t="s">
        <v>134</v>
      </c>
      <c r="D5" s="100" t="s">
        <v>132</v>
      </c>
      <c r="E5" s="100" t="s">
        <v>133</v>
      </c>
    </row>
    <row r="6" spans="1:8" ht="29.65" customHeight="1">
      <c r="A6" s="88" t="s">
        <v>134</v>
      </c>
      <c r="B6" s="63">
        <f>SUM(B7:B25)</f>
        <v>264</v>
      </c>
      <c r="C6" s="77">
        <f t="shared" ref="C6:C25" si="0">SUM(D6:E6)</f>
        <v>14484</v>
      </c>
      <c r="D6" s="77">
        <f>SUM(D7:D25)</f>
        <v>10353</v>
      </c>
      <c r="E6" s="77">
        <f>SUM(E7:E25)</f>
        <v>4131</v>
      </c>
      <c r="F6" s="95"/>
    </row>
    <row r="7" spans="1:8" s="58" customFormat="1" ht="33">
      <c r="A7" s="106" t="s">
        <v>143</v>
      </c>
      <c r="B7" s="56">
        <v>21</v>
      </c>
      <c r="C7" s="77">
        <f t="shared" si="0"/>
        <v>715</v>
      </c>
      <c r="D7" s="92">
        <v>349</v>
      </c>
      <c r="E7" s="92">
        <v>366</v>
      </c>
    </row>
    <row r="8" spans="1:8" s="59" customFormat="1" ht="50.25" customHeight="1">
      <c r="A8" s="107" t="s">
        <v>147</v>
      </c>
      <c r="B8" s="55">
        <v>2</v>
      </c>
      <c r="C8" s="77">
        <f t="shared" si="0"/>
        <v>141</v>
      </c>
      <c r="D8" s="93">
        <v>44</v>
      </c>
      <c r="E8" s="93">
        <v>97</v>
      </c>
    </row>
    <row r="9" spans="1:8" s="59" customFormat="1" ht="33.75" customHeight="1">
      <c r="A9" s="90" t="s">
        <v>137</v>
      </c>
      <c r="B9" s="56">
        <v>1</v>
      </c>
      <c r="C9" s="77">
        <f t="shared" si="0"/>
        <v>47</v>
      </c>
      <c r="D9" s="103">
        <v>27</v>
      </c>
      <c r="E9" s="103">
        <v>20</v>
      </c>
    </row>
    <row r="10" spans="1:8" s="59" customFormat="1" ht="33">
      <c r="A10" s="107" t="s">
        <v>150</v>
      </c>
      <c r="B10" s="62">
        <v>5</v>
      </c>
      <c r="C10" s="77">
        <f t="shared" si="0"/>
        <v>211</v>
      </c>
      <c r="D10" s="97">
        <v>64</v>
      </c>
      <c r="E10" s="97">
        <v>147</v>
      </c>
      <c r="H10" s="61"/>
    </row>
    <row r="11" spans="1:8" s="61" customFormat="1" ht="58.5" customHeight="1">
      <c r="A11" s="106" t="s">
        <v>148</v>
      </c>
      <c r="B11" s="56">
        <v>2</v>
      </c>
      <c r="C11" s="77">
        <f t="shared" si="0"/>
        <v>198</v>
      </c>
      <c r="D11" s="92">
        <v>94</v>
      </c>
      <c r="E11" s="92">
        <v>104</v>
      </c>
    </row>
    <row r="12" spans="1:8" s="61" customFormat="1" ht="61.15" customHeight="1">
      <c r="A12" s="106" t="s">
        <v>151</v>
      </c>
      <c r="B12" s="56">
        <v>15</v>
      </c>
      <c r="C12" s="77">
        <f t="shared" si="0"/>
        <v>932</v>
      </c>
      <c r="D12" s="92">
        <v>525</v>
      </c>
      <c r="E12" s="92">
        <v>407</v>
      </c>
    </row>
    <row r="13" spans="1:8" s="61" customFormat="1" ht="66.400000000000006" customHeight="1">
      <c r="A13" s="106" t="s">
        <v>149</v>
      </c>
      <c r="B13" s="55">
        <v>2</v>
      </c>
      <c r="C13" s="77">
        <f t="shared" si="0"/>
        <v>98</v>
      </c>
      <c r="D13" s="92">
        <v>39</v>
      </c>
      <c r="E13" s="92">
        <v>59</v>
      </c>
    </row>
    <row r="14" spans="1:8" s="61" customFormat="1" ht="52.9" customHeight="1">
      <c r="A14" s="106" t="s">
        <v>152</v>
      </c>
      <c r="B14" s="104">
        <v>12</v>
      </c>
      <c r="C14" s="77">
        <f t="shared" si="0"/>
        <v>417</v>
      </c>
      <c r="D14" s="104">
        <v>184</v>
      </c>
      <c r="E14" s="104">
        <v>233</v>
      </c>
    </row>
    <row r="15" spans="1:8" s="61" customFormat="1" ht="54.75" customHeight="1">
      <c r="A15" s="106" t="s">
        <v>153</v>
      </c>
      <c r="B15" s="101">
        <v>1</v>
      </c>
      <c r="C15" s="77">
        <f t="shared" si="0"/>
        <v>53</v>
      </c>
      <c r="D15" s="102">
        <v>30</v>
      </c>
      <c r="E15" s="102">
        <v>23</v>
      </c>
    </row>
    <row r="16" spans="1:8" s="99" customFormat="1" ht="38.65" customHeight="1">
      <c r="A16" s="107" t="s">
        <v>154</v>
      </c>
      <c r="B16" s="60">
        <v>36</v>
      </c>
      <c r="C16" s="77">
        <f t="shared" si="0"/>
        <v>1554</v>
      </c>
      <c r="D16" s="97">
        <v>982</v>
      </c>
      <c r="E16" s="97">
        <v>572</v>
      </c>
    </row>
    <row r="17" spans="1:5" s="61" customFormat="1" ht="39.75" customHeight="1">
      <c r="A17" s="89" t="s">
        <v>155</v>
      </c>
      <c r="B17" s="55">
        <v>2</v>
      </c>
      <c r="C17" s="77">
        <f t="shared" si="0"/>
        <v>55</v>
      </c>
      <c r="D17" s="92">
        <v>28</v>
      </c>
      <c r="E17" s="92">
        <v>27</v>
      </c>
    </row>
    <row r="18" spans="1:5" s="61" customFormat="1" ht="37.5" customHeight="1">
      <c r="A18" s="106" t="s">
        <v>156</v>
      </c>
      <c r="B18" s="86">
        <v>1</v>
      </c>
      <c r="C18" s="77">
        <f t="shared" si="0"/>
        <v>16</v>
      </c>
      <c r="D18" s="92">
        <v>5</v>
      </c>
      <c r="E18" s="92">
        <v>11</v>
      </c>
    </row>
    <row r="19" spans="1:5" s="61" customFormat="1" ht="51.4" customHeight="1">
      <c r="A19" s="106" t="s">
        <v>157</v>
      </c>
      <c r="B19" s="55">
        <v>1</v>
      </c>
      <c r="C19" s="77">
        <f t="shared" si="0"/>
        <v>17</v>
      </c>
      <c r="D19" s="92">
        <v>9</v>
      </c>
      <c r="E19" s="92">
        <v>8</v>
      </c>
    </row>
    <row r="20" spans="1:5" s="99" customFormat="1" ht="51.4" customHeight="1">
      <c r="A20" s="91" t="s">
        <v>170</v>
      </c>
      <c r="B20" s="60">
        <v>3</v>
      </c>
      <c r="C20" s="77">
        <f t="shared" si="0"/>
        <v>166</v>
      </c>
      <c r="D20" s="97">
        <v>80</v>
      </c>
      <c r="E20" s="97">
        <v>86</v>
      </c>
    </row>
    <row r="21" spans="1:5" s="61" customFormat="1" ht="38.65" customHeight="1">
      <c r="A21" s="107" t="s">
        <v>158</v>
      </c>
      <c r="B21" s="60">
        <v>7</v>
      </c>
      <c r="C21" s="77">
        <f t="shared" si="0"/>
        <v>382</v>
      </c>
      <c r="D21" s="97">
        <v>210</v>
      </c>
      <c r="E21" s="97">
        <v>172</v>
      </c>
    </row>
    <row r="22" spans="1:5" s="99" customFormat="1" ht="39.75" customHeight="1">
      <c r="A22" s="107" t="s">
        <v>139</v>
      </c>
      <c r="B22" s="101">
        <v>30</v>
      </c>
      <c r="C22" s="77">
        <f t="shared" si="0"/>
        <v>2185</v>
      </c>
      <c r="D22" s="102">
        <v>1763</v>
      </c>
      <c r="E22" s="102">
        <v>422</v>
      </c>
    </row>
    <row r="23" spans="1:5" s="99" customFormat="1" ht="38.65" customHeight="1">
      <c r="A23" s="107" t="s">
        <v>141</v>
      </c>
      <c r="B23" s="60">
        <v>47</v>
      </c>
      <c r="C23" s="77">
        <f t="shared" si="0"/>
        <v>3341</v>
      </c>
      <c r="D23" s="97">
        <v>2807</v>
      </c>
      <c r="E23" s="97">
        <v>534</v>
      </c>
    </row>
    <row r="24" spans="1:5" s="99" customFormat="1" ht="40.5" customHeight="1">
      <c r="A24" s="107" t="s">
        <v>140</v>
      </c>
      <c r="B24" s="60">
        <v>31</v>
      </c>
      <c r="C24" s="77">
        <f t="shared" si="0"/>
        <v>1730</v>
      </c>
      <c r="D24" s="97">
        <v>1167</v>
      </c>
      <c r="E24" s="97">
        <v>563</v>
      </c>
    </row>
    <row r="25" spans="1:5" s="99" customFormat="1" ht="39.4" customHeight="1">
      <c r="A25" s="107" t="s">
        <v>138</v>
      </c>
      <c r="B25" s="60">
        <v>45</v>
      </c>
      <c r="C25" s="77">
        <f t="shared" si="0"/>
        <v>2226</v>
      </c>
      <c r="D25" s="97">
        <v>1946</v>
      </c>
      <c r="E25" s="97">
        <v>280</v>
      </c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ageMargins left="0.7" right="0.7" top="0.75" bottom="0.75" header="0.3" footer="0.3"/>
  <pageSetup paperSize="9" orientation="portrait" horizontalDpi="4294967292" vertic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5"/>
  <sheetViews>
    <sheetView zoomScale="85" zoomScaleNormal="85" workbookViewId="0">
      <selection sqref="A1:E1"/>
    </sheetView>
  </sheetViews>
  <sheetFormatPr defaultRowHeight="16.5"/>
  <cols>
    <col min="1" max="1" width="33.625" style="64" customWidth="1"/>
    <col min="2" max="2" width="16.375" style="64" customWidth="1"/>
    <col min="3" max="5" width="16.125" style="64" customWidth="1"/>
    <col min="6" max="10" width="9" style="3"/>
    <col min="11" max="11" width="9" style="3" customWidth="1"/>
    <col min="12" max="16384" width="9" style="3"/>
  </cols>
  <sheetData>
    <row r="1" spans="1:8" s="5" customFormat="1" ht="92.65" customHeight="1">
      <c r="A1" s="218" t="s">
        <v>173</v>
      </c>
      <c r="B1" s="219"/>
      <c r="C1" s="219"/>
      <c r="D1" s="219"/>
      <c r="E1" s="219"/>
    </row>
    <row r="2" spans="1:8" s="5" customFormat="1" ht="18" customHeight="1">
      <c r="A2" s="210" t="s">
        <v>174</v>
      </c>
      <c r="B2" s="210"/>
      <c r="C2" s="210"/>
      <c r="D2" s="210"/>
      <c r="E2" s="210"/>
    </row>
    <row r="3" spans="1:8" s="5" customFormat="1" ht="43.15" customHeight="1" thickBot="1">
      <c r="A3" s="81"/>
      <c r="B3" s="81"/>
      <c r="C3" s="82"/>
      <c r="D3" s="211" t="s">
        <v>175</v>
      </c>
      <c r="E3" s="211"/>
    </row>
    <row r="4" spans="1:8" ht="65.650000000000006" customHeight="1">
      <c r="A4" s="220" t="s">
        <v>176</v>
      </c>
      <c r="B4" s="222" t="s">
        <v>177</v>
      </c>
      <c r="C4" s="223" t="s">
        <v>178</v>
      </c>
      <c r="D4" s="223"/>
      <c r="E4" s="223"/>
    </row>
    <row r="5" spans="1:8" ht="44.1" customHeight="1">
      <c r="A5" s="221"/>
      <c r="B5" s="186"/>
      <c r="C5" s="96" t="s">
        <v>179</v>
      </c>
      <c r="D5" s="96" t="s">
        <v>180</v>
      </c>
      <c r="E5" s="96" t="s">
        <v>181</v>
      </c>
    </row>
    <row r="6" spans="1:8" ht="29.65" customHeight="1">
      <c r="A6" s="88" t="s">
        <v>182</v>
      </c>
      <c r="B6" s="63">
        <f>SUM(B7:B25)</f>
        <v>317</v>
      </c>
      <c r="C6" s="77">
        <f>SUM(C7:C25)</f>
        <v>15323</v>
      </c>
      <c r="D6" s="63">
        <f>SUM(D7:D25)</f>
        <v>10979</v>
      </c>
      <c r="E6" s="63">
        <f>SUM(E7:E25)</f>
        <v>4344</v>
      </c>
      <c r="F6" s="95"/>
    </row>
    <row r="7" spans="1:8" s="58" customFormat="1" ht="41.25" customHeight="1">
      <c r="A7" s="89" t="s">
        <v>183</v>
      </c>
      <c r="B7" s="56">
        <v>22</v>
      </c>
      <c r="C7" s="92">
        <f>D7+E7</f>
        <v>379</v>
      </c>
      <c r="D7" s="92">
        <v>157</v>
      </c>
      <c r="E7" s="92">
        <v>222</v>
      </c>
      <c r="F7" s="95"/>
    </row>
    <row r="8" spans="1:8" s="59" customFormat="1" ht="50.25" customHeight="1">
      <c r="A8" s="90" t="s">
        <v>184</v>
      </c>
      <c r="B8" s="55">
        <v>2</v>
      </c>
      <c r="C8" s="92">
        <f t="shared" ref="C8:C25" si="0">D8+E8</f>
        <v>68</v>
      </c>
      <c r="D8" s="93">
        <v>28</v>
      </c>
      <c r="E8" s="93">
        <v>40</v>
      </c>
      <c r="F8" s="95"/>
    </row>
    <row r="9" spans="1:8" s="59" customFormat="1" ht="33.75" customHeight="1">
      <c r="A9" s="90" t="s">
        <v>185</v>
      </c>
      <c r="B9" s="56">
        <v>16</v>
      </c>
      <c r="C9" s="92">
        <f t="shared" si="0"/>
        <v>195</v>
      </c>
      <c r="D9" s="92">
        <v>125</v>
      </c>
      <c r="E9" s="92">
        <v>70</v>
      </c>
      <c r="F9" s="95"/>
    </row>
    <row r="10" spans="1:8" s="59" customFormat="1" ht="33">
      <c r="A10" s="90" t="s">
        <v>186</v>
      </c>
      <c r="B10" s="62">
        <v>5</v>
      </c>
      <c r="C10" s="97">
        <f t="shared" si="0"/>
        <v>233</v>
      </c>
      <c r="D10" s="97">
        <v>67</v>
      </c>
      <c r="E10" s="97">
        <v>166</v>
      </c>
      <c r="F10" s="95"/>
      <c r="H10" s="61"/>
    </row>
    <row r="11" spans="1:8" s="61" customFormat="1" ht="58.5" customHeight="1">
      <c r="A11" s="89" t="s">
        <v>187</v>
      </c>
      <c r="B11" s="56">
        <v>3</v>
      </c>
      <c r="C11" s="92">
        <f t="shared" si="0"/>
        <v>592</v>
      </c>
      <c r="D11" s="92">
        <v>361</v>
      </c>
      <c r="E11" s="92">
        <v>231</v>
      </c>
      <c r="F11" s="95"/>
    </row>
    <row r="12" spans="1:8" s="61" customFormat="1" ht="61.15" customHeight="1">
      <c r="A12" s="89" t="s">
        <v>188</v>
      </c>
      <c r="B12" s="56">
        <v>22</v>
      </c>
      <c r="C12" s="92">
        <f t="shared" si="0"/>
        <v>927</v>
      </c>
      <c r="D12" s="92">
        <v>614</v>
      </c>
      <c r="E12" s="92">
        <v>313</v>
      </c>
      <c r="F12" s="95"/>
    </row>
    <row r="13" spans="1:8" s="61" customFormat="1" ht="66.400000000000006" customHeight="1">
      <c r="A13" s="89" t="s">
        <v>189</v>
      </c>
      <c r="B13" s="55">
        <v>3</v>
      </c>
      <c r="C13" s="92">
        <f t="shared" si="0"/>
        <v>100</v>
      </c>
      <c r="D13" s="92">
        <v>44</v>
      </c>
      <c r="E13" s="92">
        <v>56</v>
      </c>
      <c r="F13" s="95"/>
    </row>
    <row r="14" spans="1:8" s="61" customFormat="1" ht="52.9" customHeight="1">
      <c r="A14" s="89" t="s">
        <v>190</v>
      </c>
      <c r="B14" s="55">
        <v>9</v>
      </c>
      <c r="C14" s="92">
        <f t="shared" si="0"/>
        <v>321</v>
      </c>
      <c r="D14" s="92">
        <v>162</v>
      </c>
      <c r="E14" s="92">
        <v>159</v>
      </c>
      <c r="F14" s="95"/>
    </row>
    <row r="15" spans="1:8" s="61" customFormat="1" ht="54.75" customHeight="1">
      <c r="A15" s="89" t="s">
        <v>191</v>
      </c>
      <c r="B15" s="55">
        <v>3</v>
      </c>
      <c r="C15" s="92">
        <f t="shared" si="0"/>
        <v>66</v>
      </c>
      <c r="D15" s="92">
        <v>43</v>
      </c>
      <c r="E15" s="92">
        <v>23</v>
      </c>
      <c r="F15" s="95"/>
    </row>
    <row r="16" spans="1:8" s="99" customFormat="1" ht="38.65" customHeight="1">
      <c r="A16" s="90" t="s">
        <v>154</v>
      </c>
      <c r="B16" s="60">
        <v>41</v>
      </c>
      <c r="C16" s="97">
        <v>1555</v>
      </c>
      <c r="D16" s="97">
        <v>1172</v>
      </c>
      <c r="E16" s="97">
        <v>383</v>
      </c>
      <c r="F16" s="98"/>
    </row>
    <row r="17" spans="1:6" s="61" customFormat="1" ht="39.75" customHeight="1">
      <c r="A17" s="89" t="s">
        <v>192</v>
      </c>
      <c r="B17" s="55">
        <v>5</v>
      </c>
      <c r="C17" s="92">
        <f t="shared" si="0"/>
        <v>103</v>
      </c>
      <c r="D17" s="92">
        <v>68</v>
      </c>
      <c r="E17" s="92">
        <v>35</v>
      </c>
      <c r="F17" s="95"/>
    </row>
    <row r="18" spans="1:6" s="61" customFormat="1" ht="37.5" customHeight="1">
      <c r="A18" s="89" t="s">
        <v>193</v>
      </c>
      <c r="B18" s="86">
        <v>1</v>
      </c>
      <c r="C18" s="92">
        <f t="shared" si="0"/>
        <v>39</v>
      </c>
      <c r="D18" s="92">
        <v>10</v>
      </c>
      <c r="E18" s="92">
        <v>29</v>
      </c>
      <c r="F18" s="95"/>
    </row>
    <row r="19" spans="1:6" s="61" customFormat="1" ht="51.4" customHeight="1">
      <c r="A19" s="89" t="s">
        <v>194</v>
      </c>
      <c r="B19" s="55">
        <v>2</v>
      </c>
      <c r="C19" s="92">
        <f t="shared" si="0"/>
        <v>20</v>
      </c>
      <c r="D19" s="92">
        <v>13</v>
      </c>
      <c r="E19" s="92">
        <v>7</v>
      </c>
      <c r="F19" s="95"/>
    </row>
    <row r="20" spans="1:6" s="99" customFormat="1" ht="51.4" customHeight="1">
      <c r="A20" s="91" t="s">
        <v>195</v>
      </c>
      <c r="B20" s="60">
        <v>4</v>
      </c>
      <c r="C20" s="97">
        <v>88</v>
      </c>
      <c r="D20" s="97">
        <v>54</v>
      </c>
      <c r="E20" s="97">
        <v>34</v>
      </c>
      <c r="F20" s="98"/>
    </row>
    <row r="21" spans="1:6" s="61" customFormat="1" ht="38.65" customHeight="1">
      <c r="A21" s="90" t="s">
        <v>196</v>
      </c>
      <c r="B21" s="60">
        <v>8</v>
      </c>
      <c r="C21" s="97">
        <f t="shared" si="0"/>
        <v>121</v>
      </c>
      <c r="D21" s="97">
        <v>64</v>
      </c>
      <c r="E21" s="97">
        <v>57</v>
      </c>
      <c r="F21" s="95"/>
    </row>
    <row r="22" spans="1:6" s="99" customFormat="1" ht="39.75" customHeight="1">
      <c r="A22" s="90" t="s">
        <v>197</v>
      </c>
      <c r="B22" s="60">
        <v>14</v>
      </c>
      <c r="C22" s="97">
        <f t="shared" si="0"/>
        <v>1172</v>
      </c>
      <c r="D22" s="97">
        <v>804</v>
      </c>
      <c r="E22" s="97">
        <v>368</v>
      </c>
      <c r="F22" s="98"/>
    </row>
    <row r="23" spans="1:6" s="99" customFormat="1" ht="38.65" customHeight="1">
      <c r="A23" s="90" t="s">
        <v>198</v>
      </c>
      <c r="B23" s="60">
        <v>63</v>
      </c>
      <c r="C23" s="97">
        <f t="shared" si="0"/>
        <v>3861</v>
      </c>
      <c r="D23" s="97">
        <v>3155</v>
      </c>
      <c r="E23" s="97">
        <v>706</v>
      </c>
      <c r="F23" s="98"/>
    </row>
    <row r="24" spans="1:6" s="99" customFormat="1" ht="40.5" customHeight="1">
      <c r="A24" s="90" t="s">
        <v>199</v>
      </c>
      <c r="B24" s="60">
        <v>32</v>
      </c>
      <c r="C24" s="97">
        <f t="shared" si="0"/>
        <v>2330</v>
      </c>
      <c r="D24" s="97">
        <v>1448</v>
      </c>
      <c r="E24" s="97">
        <v>882</v>
      </c>
      <c r="F24" s="98"/>
    </row>
    <row r="25" spans="1:6" s="99" customFormat="1" ht="39.4" customHeight="1">
      <c r="A25" s="90" t="s">
        <v>200</v>
      </c>
      <c r="B25" s="60">
        <v>62</v>
      </c>
      <c r="C25" s="97">
        <f t="shared" si="0"/>
        <v>3153</v>
      </c>
      <c r="D25" s="97">
        <v>2590</v>
      </c>
      <c r="E25" s="97">
        <v>563</v>
      </c>
      <c r="F25" s="98"/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25"/>
  <sheetViews>
    <sheetView workbookViewId="0">
      <selection activeCell="C6" sqref="C6:E6"/>
    </sheetView>
  </sheetViews>
  <sheetFormatPr defaultRowHeight="16.5"/>
  <cols>
    <col min="1" max="1" width="33.625" style="64" customWidth="1"/>
    <col min="2" max="2" width="16.375" style="64" customWidth="1"/>
    <col min="3" max="5" width="16.125" style="64" customWidth="1"/>
    <col min="6" max="16384" width="9" style="3"/>
  </cols>
  <sheetData>
    <row r="1" spans="1:8" s="5" customFormat="1" ht="92.65" customHeight="1">
      <c r="A1" s="218" t="s">
        <v>159</v>
      </c>
      <c r="B1" s="219"/>
      <c r="C1" s="219"/>
      <c r="D1" s="219"/>
      <c r="E1" s="219"/>
    </row>
    <row r="2" spans="1:8" s="5" customFormat="1" ht="18" customHeight="1">
      <c r="A2" s="210" t="s">
        <v>169</v>
      </c>
      <c r="B2" s="210"/>
      <c r="C2" s="210"/>
      <c r="D2" s="210"/>
      <c r="E2" s="210"/>
    </row>
    <row r="3" spans="1:8" s="5" customFormat="1" ht="43.15" customHeight="1" thickBot="1">
      <c r="A3" s="81"/>
      <c r="B3" s="81"/>
      <c r="C3" s="82"/>
      <c r="D3" s="211" t="s">
        <v>172</v>
      </c>
      <c r="E3" s="211"/>
    </row>
    <row r="4" spans="1:8" ht="65.650000000000006" customHeight="1">
      <c r="A4" s="220" t="s">
        <v>160</v>
      </c>
      <c r="B4" s="222" t="s">
        <v>146</v>
      </c>
      <c r="C4" s="223" t="s">
        <v>145</v>
      </c>
      <c r="D4" s="223"/>
      <c r="E4" s="223"/>
    </row>
    <row r="5" spans="1:8" ht="44.1" customHeight="1">
      <c r="A5" s="221"/>
      <c r="B5" s="186"/>
      <c r="C5" s="87" t="s">
        <v>134</v>
      </c>
      <c r="D5" s="87" t="s">
        <v>132</v>
      </c>
      <c r="E5" s="87" t="s">
        <v>133</v>
      </c>
    </row>
    <row r="6" spans="1:8" ht="29.65" customHeight="1">
      <c r="A6" s="88" t="s">
        <v>134</v>
      </c>
      <c r="B6" s="63">
        <f>SUM(B7:B25)</f>
        <v>251</v>
      </c>
      <c r="C6" s="77">
        <f>SUM(C7:C25)</f>
        <v>13007</v>
      </c>
      <c r="D6" s="77">
        <f>SUM(D7:D25)</f>
        <v>9218</v>
      </c>
      <c r="E6" s="77">
        <f>SUM(E7:E25)</f>
        <v>3789</v>
      </c>
      <c r="F6" s="95"/>
    </row>
    <row r="7" spans="1:8" s="58" customFormat="1" ht="41.25" customHeight="1">
      <c r="A7" s="89" t="s">
        <v>143</v>
      </c>
      <c r="B7" s="56">
        <v>22</v>
      </c>
      <c r="C7" s="92">
        <v>339</v>
      </c>
      <c r="D7" s="92">
        <v>137</v>
      </c>
      <c r="E7" s="92">
        <v>202</v>
      </c>
      <c r="F7" s="95"/>
    </row>
    <row r="8" spans="1:8" s="59" customFormat="1" ht="50.25" customHeight="1">
      <c r="A8" s="89" t="s">
        <v>147</v>
      </c>
      <c r="B8" s="55">
        <v>2</v>
      </c>
      <c r="C8" s="92">
        <v>76</v>
      </c>
      <c r="D8" s="93">
        <v>33</v>
      </c>
      <c r="E8" s="93">
        <v>43</v>
      </c>
      <c r="F8" s="95"/>
    </row>
    <row r="9" spans="1:8" s="59" customFormat="1" ht="33.75" customHeight="1">
      <c r="A9" s="90" t="s">
        <v>137</v>
      </c>
      <c r="B9" s="56">
        <v>4</v>
      </c>
      <c r="C9" s="92">
        <v>181</v>
      </c>
      <c r="D9" s="92">
        <v>114</v>
      </c>
      <c r="E9" s="92">
        <v>67</v>
      </c>
      <c r="F9" s="95"/>
    </row>
    <row r="10" spans="1:8" s="59" customFormat="1" ht="33">
      <c r="A10" s="89" t="s">
        <v>150</v>
      </c>
      <c r="B10" s="56">
        <v>3</v>
      </c>
      <c r="C10" s="92">
        <v>254</v>
      </c>
      <c r="D10" s="92">
        <v>72</v>
      </c>
      <c r="E10" s="92">
        <v>182</v>
      </c>
      <c r="F10" s="95"/>
      <c r="H10" s="61"/>
    </row>
    <row r="11" spans="1:8" s="61" customFormat="1" ht="58.5" customHeight="1">
      <c r="A11" s="89" t="s">
        <v>148</v>
      </c>
      <c r="B11" s="56">
        <v>3</v>
      </c>
      <c r="C11" s="92">
        <v>580</v>
      </c>
      <c r="D11" s="92">
        <v>368</v>
      </c>
      <c r="E11" s="92">
        <v>212</v>
      </c>
      <c r="F11" s="95"/>
    </row>
    <row r="12" spans="1:8" s="61" customFormat="1" ht="61.15" customHeight="1">
      <c r="A12" s="89" t="s">
        <v>151</v>
      </c>
      <c r="B12" s="56">
        <v>18</v>
      </c>
      <c r="C12" s="92">
        <v>759</v>
      </c>
      <c r="D12" s="92">
        <v>418</v>
      </c>
      <c r="E12" s="92">
        <v>341</v>
      </c>
      <c r="F12" s="95"/>
    </row>
    <row r="13" spans="1:8" s="61" customFormat="1" ht="66.400000000000006" customHeight="1">
      <c r="A13" s="89" t="s">
        <v>149</v>
      </c>
      <c r="B13" s="55">
        <v>5</v>
      </c>
      <c r="C13" s="92">
        <v>89</v>
      </c>
      <c r="D13" s="92">
        <v>37</v>
      </c>
      <c r="E13" s="92">
        <v>52</v>
      </c>
      <c r="F13" s="95"/>
    </row>
    <row r="14" spans="1:8" s="61" customFormat="1" ht="52.9" customHeight="1">
      <c r="A14" s="89" t="s">
        <v>152</v>
      </c>
      <c r="B14" s="55">
        <v>12</v>
      </c>
      <c r="C14" s="92">
        <v>441</v>
      </c>
      <c r="D14" s="92">
        <v>195</v>
      </c>
      <c r="E14" s="92">
        <v>246</v>
      </c>
      <c r="F14" s="95"/>
    </row>
    <row r="15" spans="1:8" s="61" customFormat="1" ht="54.75" customHeight="1">
      <c r="A15" s="89" t="s">
        <v>153</v>
      </c>
      <c r="B15" s="55">
        <v>3</v>
      </c>
      <c r="C15" s="92">
        <v>64</v>
      </c>
      <c r="D15" s="92">
        <v>42</v>
      </c>
      <c r="E15" s="92">
        <v>22</v>
      </c>
      <c r="F15" s="95"/>
    </row>
    <row r="16" spans="1:8" s="61" customFormat="1" ht="38.65" customHeight="1">
      <c r="A16" s="89" t="s">
        <v>154</v>
      </c>
      <c r="B16" s="55">
        <v>34</v>
      </c>
      <c r="C16" s="92">
        <v>1481</v>
      </c>
      <c r="D16" s="92">
        <v>1129</v>
      </c>
      <c r="E16" s="92">
        <v>352</v>
      </c>
      <c r="F16" s="95"/>
    </row>
    <row r="17" spans="1:6" s="61" customFormat="1" ht="39.75" customHeight="1">
      <c r="A17" s="89" t="s">
        <v>155</v>
      </c>
      <c r="B17" s="55">
        <v>4</v>
      </c>
      <c r="C17" s="92">
        <v>117</v>
      </c>
      <c r="D17" s="92">
        <v>70</v>
      </c>
      <c r="E17" s="92">
        <v>47</v>
      </c>
      <c r="F17" s="95"/>
    </row>
    <row r="18" spans="1:6" s="61" customFormat="1" ht="37.5" customHeight="1">
      <c r="A18" s="89" t="s">
        <v>156</v>
      </c>
      <c r="B18" s="86">
        <v>1</v>
      </c>
      <c r="C18" s="92">
        <v>37</v>
      </c>
      <c r="D18" s="92">
        <v>10</v>
      </c>
      <c r="E18" s="92">
        <v>27</v>
      </c>
      <c r="F18" s="95"/>
    </row>
    <row r="19" spans="1:6" s="61" customFormat="1" ht="51.4" customHeight="1">
      <c r="A19" s="89" t="s">
        <v>157</v>
      </c>
      <c r="B19" s="55">
        <v>1</v>
      </c>
      <c r="C19" s="92">
        <v>20</v>
      </c>
      <c r="D19" s="92">
        <v>10</v>
      </c>
      <c r="E19" s="92">
        <v>10</v>
      </c>
      <c r="F19" s="95"/>
    </row>
    <row r="20" spans="1:6" s="61" customFormat="1" ht="51.4" customHeight="1">
      <c r="A20" s="91" t="s">
        <v>170</v>
      </c>
      <c r="B20" s="55">
        <v>1</v>
      </c>
      <c r="C20" s="92">
        <v>70</v>
      </c>
      <c r="D20" s="92">
        <v>38</v>
      </c>
      <c r="E20" s="92">
        <v>32</v>
      </c>
      <c r="F20" s="95"/>
    </row>
    <row r="21" spans="1:6" s="61" customFormat="1" ht="38.65" customHeight="1">
      <c r="A21" s="89" t="s">
        <v>158</v>
      </c>
      <c r="B21" s="55">
        <v>9</v>
      </c>
      <c r="C21" s="92">
        <v>106</v>
      </c>
      <c r="D21" s="92">
        <v>62</v>
      </c>
      <c r="E21" s="92">
        <v>44</v>
      </c>
      <c r="F21" s="95"/>
    </row>
    <row r="22" spans="1:6" s="61" customFormat="1" ht="39.75" customHeight="1">
      <c r="A22" s="89" t="s">
        <v>139</v>
      </c>
      <c r="B22" s="55">
        <v>48</v>
      </c>
      <c r="C22" s="92">
        <v>2364</v>
      </c>
      <c r="D22" s="92">
        <v>1665</v>
      </c>
      <c r="E22" s="92">
        <v>699</v>
      </c>
      <c r="F22" s="95"/>
    </row>
    <row r="23" spans="1:6" s="61" customFormat="1" ht="38.65" customHeight="1">
      <c r="A23" s="90" t="s">
        <v>141</v>
      </c>
      <c r="B23" s="55">
        <v>13</v>
      </c>
      <c r="C23" s="92">
        <v>875</v>
      </c>
      <c r="D23" s="92">
        <v>622</v>
      </c>
      <c r="E23" s="92">
        <v>253</v>
      </c>
      <c r="F23" s="95"/>
    </row>
    <row r="24" spans="1:6" s="61" customFormat="1" ht="40.5" customHeight="1">
      <c r="A24" s="89" t="s">
        <v>140</v>
      </c>
      <c r="B24" s="55">
        <v>27</v>
      </c>
      <c r="C24" s="92">
        <v>1890</v>
      </c>
      <c r="D24" s="92">
        <v>1312</v>
      </c>
      <c r="E24" s="92">
        <v>578</v>
      </c>
      <c r="F24" s="95"/>
    </row>
    <row r="25" spans="1:6" s="61" customFormat="1" ht="39.4" customHeight="1">
      <c r="A25" s="89" t="s">
        <v>138</v>
      </c>
      <c r="B25" s="55">
        <v>41</v>
      </c>
      <c r="C25" s="92">
        <f>E25+D25</f>
        <v>3264</v>
      </c>
      <c r="D25" s="92">
        <v>2884</v>
      </c>
      <c r="E25" s="92">
        <v>380</v>
      </c>
      <c r="F25" s="95"/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5"/>
  <sheetViews>
    <sheetView topLeftCell="A13" workbookViewId="0">
      <selection activeCell="H19" sqref="H19"/>
    </sheetView>
  </sheetViews>
  <sheetFormatPr defaultRowHeight="16.5"/>
  <cols>
    <col min="1" max="1" width="33.625" style="64" customWidth="1"/>
    <col min="2" max="2" width="16.375" style="64" customWidth="1"/>
    <col min="3" max="5" width="16.125" style="64" customWidth="1"/>
    <col min="6" max="16384" width="9" style="3"/>
  </cols>
  <sheetData>
    <row r="1" spans="1:8" s="5" customFormat="1" ht="92.65" customHeight="1">
      <c r="A1" s="218" t="s">
        <v>159</v>
      </c>
      <c r="B1" s="219"/>
      <c r="C1" s="219"/>
      <c r="D1" s="219"/>
      <c r="E1" s="219"/>
    </row>
    <row r="2" spans="1:8" s="5" customFormat="1" ht="18" customHeight="1">
      <c r="A2" s="210" t="s">
        <v>161</v>
      </c>
      <c r="B2" s="210"/>
      <c r="C2" s="210"/>
      <c r="D2" s="210"/>
      <c r="E2" s="210"/>
    </row>
    <row r="3" spans="1:8" s="5" customFormat="1" ht="43.15" customHeight="1" thickBot="1">
      <c r="A3" s="81"/>
      <c r="B3" s="81"/>
      <c r="C3" s="82"/>
      <c r="D3" s="211" t="s">
        <v>162</v>
      </c>
      <c r="E3" s="211"/>
    </row>
    <row r="4" spans="1:8" ht="65.650000000000006" customHeight="1">
      <c r="A4" s="220" t="s">
        <v>160</v>
      </c>
      <c r="B4" s="222" t="s">
        <v>146</v>
      </c>
      <c r="C4" s="223" t="s">
        <v>145</v>
      </c>
      <c r="D4" s="223"/>
      <c r="E4" s="223"/>
    </row>
    <row r="5" spans="1:8" ht="44.1" customHeight="1">
      <c r="A5" s="221"/>
      <c r="B5" s="186"/>
      <c r="C5" s="80" t="s">
        <v>134</v>
      </c>
      <c r="D5" s="80" t="s">
        <v>132</v>
      </c>
      <c r="E5" s="80" t="s">
        <v>133</v>
      </c>
    </row>
    <row r="6" spans="1:8" ht="29.65" customHeight="1">
      <c r="A6" s="88" t="s">
        <v>136</v>
      </c>
      <c r="B6" s="63">
        <f>SUM(B7:B25)</f>
        <v>370</v>
      </c>
      <c r="C6" s="77">
        <f>SUM(C7:C25)</f>
        <v>15307</v>
      </c>
      <c r="D6" s="77">
        <f>SUM(D7:D25)</f>
        <v>10432</v>
      </c>
      <c r="E6" s="77">
        <f>SUM(E7:E25)</f>
        <v>4875</v>
      </c>
    </row>
    <row r="7" spans="1:8" s="58" customFormat="1" ht="41.25" customHeight="1">
      <c r="A7" s="89" t="s">
        <v>143</v>
      </c>
      <c r="B7" s="56">
        <v>18</v>
      </c>
      <c r="C7" s="56">
        <v>338</v>
      </c>
      <c r="D7" s="56">
        <v>133</v>
      </c>
      <c r="E7" s="56">
        <v>205</v>
      </c>
    </row>
    <row r="8" spans="1:8" s="59" customFormat="1" ht="50.25" customHeight="1">
      <c r="A8" s="89" t="s">
        <v>147</v>
      </c>
      <c r="B8" s="55">
        <v>2</v>
      </c>
      <c r="C8" s="56">
        <v>108</v>
      </c>
      <c r="D8" s="55">
        <v>30</v>
      </c>
      <c r="E8" s="55">
        <v>78</v>
      </c>
    </row>
    <row r="9" spans="1:8" s="59" customFormat="1" ht="33.75" customHeight="1">
      <c r="A9" s="90" t="s">
        <v>137</v>
      </c>
      <c r="B9" s="56">
        <v>25</v>
      </c>
      <c r="C9" s="56">
        <v>868</v>
      </c>
      <c r="D9" s="56">
        <v>599</v>
      </c>
      <c r="E9" s="56">
        <v>269</v>
      </c>
    </row>
    <row r="10" spans="1:8" s="59" customFormat="1" ht="33">
      <c r="A10" s="89" t="s">
        <v>150</v>
      </c>
      <c r="B10" s="56">
        <v>5</v>
      </c>
      <c r="C10" s="56">
        <v>279</v>
      </c>
      <c r="D10" s="56">
        <v>60</v>
      </c>
      <c r="E10" s="56">
        <v>219</v>
      </c>
      <c r="H10" s="61"/>
    </row>
    <row r="11" spans="1:8" s="61" customFormat="1" ht="58.5" customHeight="1">
      <c r="A11" s="89" t="s">
        <v>148</v>
      </c>
      <c r="B11" s="55">
        <v>5</v>
      </c>
      <c r="C11" s="55">
        <v>566</v>
      </c>
      <c r="D11" s="55">
        <v>359</v>
      </c>
      <c r="E11" s="55">
        <v>207</v>
      </c>
    </row>
    <row r="12" spans="1:8" s="61" customFormat="1" ht="61.15" customHeight="1">
      <c r="A12" s="89" t="s">
        <v>151</v>
      </c>
      <c r="B12" s="56">
        <v>20</v>
      </c>
      <c r="C12" s="78">
        <v>1030</v>
      </c>
      <c r="D12" s="56">
        <v>597</v>
      </c>
      <c r="E12" s="56">
        <v>433</v>
      </c>
    </row>
    <row r="13" spans="1:8" s="61" customFormat="1" ht="66.400000000000006" customHeight="1">
      <c r="A13" s="89" t="s">
        <v>149</v>
      </c>
      <c r="B13" s="55">
        <v>8</v>
      </c>
      <c r="C13" s="56">
        <v>85</v>
      </c>
      <c r="D13" s="56">
        <v>32</v>
      </c>
      <c r="E13" s="56">
        <v>53</v>
      </c>
    </row>
    <row r="14" spans="1:8" s="61" customFormat="1" ht="52.9" customHeight="1">
      <c r="A14" s="89" t="s">
        <v>152</v>
      </c>
      <c r="B14" s="56">
        <v>10</v>
      </c>
      <c r="C14" s="56">
        <v>610</v>
      </c>
      <c r="D14" s="56">
        <v>281</v>
      </c>
      <c r="E14" s="56">
        <v>329</v>
      </c>
    </row>
    <row r="15" spans="1:8" s="61" customFormat="1" ht="54.75" customHeight="1">
      <c r="A15" s="89" t="s">
        <v>153</v>
      </c>
      <c r="B15" s="56">
        <v>4</v>
      </c>
      <c r="C15" s="56">
        <v>149</v>
      </c>
      <c r="D15" s="56">
        <v>87</v>
      </c>
      <c r="E15" s="56">
        <v>62</v>
      </c>
    </row>
    <row r="16" spans="1:8" s="61" customFormat="1" ht="38.65" customHeight="1">
      <c r="A16" s="89" t="s">
        <v>154</v>
      </c>
      <c r="B16" s="63">
        <v>58</v>
      </c>
      <c r="C16" s="79">
        <v>2386</v>
      </c>
      <c r="D16" s="79">
        <v>1730</v>
      </c>
      <c r="E16" s="63">
        <v>656</v>
      </c>
    </row>
    <row r="17" spans="1:5" s="61" customFormat="1" ht="39.75" customHeight="1">
      <c r="A17" s="89" t="s">
        <v>155</v>
      </c>
      <c r="B17" s="56">
        <v>4</v>
      </c>
      <c r="C17" s="56">
        <v>88</v>
      </c>
      <c r="D17" s="56">
        <v>47</v>
      </c>
      <c r="E17" s="56">
        <v>41</v>
      </c>
    </row>
    <row r="18" spans="1:5" s="61" customFormat="1" ht="37.5" customHeight="1">
      <c r="A18" s="89" t="s">
        <v>156</v>
      </c>
      <c r="B18" s="86">
        <v>1</v>
      </c>
      <c r="C18" s="56">
        <v>25</v>
      </c>
      <c r="D18" s="56">
        <v>7</v>
      </c>
      <c r="E18" s="56">
        <v>18</v>
      </c>
    </row>
    <row r="19" spans="1:5" s="61" customFormat="1" ht="51.4" customHeight="1">
      <c r="A19" s="89" t="s">
        <v>157</v>
      </c>
      <c r="B19" s="56">
        <v>1</v>
      </c>
      <c r="C19" s="56">
        <v>21</v>
      </c>
      <c r="D19" s="56">
        <v>8</v>
      </c>
      <c r="E19" s="56">
        <v>13</v>
      </c>
    </row>
    <row r="20" spans="1:5" s="61" customFormat="1" ht="38.65" customHeight="1">
      <c r="A20" s="89" t="s">
        <v>158</v>
      </c>
      <c r="B20" s="56">
        <v>5</v>
      </c>
      <c r="C20" s="56">
        <v>103</v>
      </c>
      <c r="D20" s="56">
        <v>65</v>
      </c>
      <c r="E20" s="56">
        <v>38</v>
      </c>
    </row>
    <row r="21" spans="1:5" s="61" customFormat="1" ht="39.75" customHeight="1">
      <c r="A21" s="89" t="s">
        <v>139</v>
      </c>
      <c r="B21" s="56">
        <v>29</v>
      </c>
      <c r="C21" s="78">
        <v>1549</v>
      </c>
      <c r="D21" s="56">
        <v>970</v>
      </c>
      <c r="E21" s="56">
        <v>579</v>
      </c>
    </row>
    <row r="22" spans="1:5" s="61" customFormat="1" ht="38.65" customHeight="1">
      <c r="A22" s="90" t="s">
        <v>141</v>
      </c>
      <c r="B22" s="56">
        <v>24</v>
      </c>
      <c r="C22" s="78">
        <v>1012</v>
      </c>
      <c r="D22" s="56">
        <v>728</v>
      </c>
      <c r="E22" s="56">
        <v>284</v>
      </c>
    </row>
    <row r="23" spans="1:5" s="61" customFormat="1" ht="40.5" customHeight="1">
      <c r="A23" s="89" t="s">
        <v>140</v>
      </c>
      <c r="B23" s="56">
        <v>16</v>
      </c>
      <c r="C23" s="78">
        <v>1297</v>
      </c>
      <c r="D23" s="56">
        <v>840</v>
      </c>
      <c r="E23" s="56">
        <v>457</v>
      </c>
    </row>
    <row r="24" spans="1:5" s="61" customFormat="1" ht="39.4" customHeight="1">
      <c r="A24" s="89" t="s">
        <v>138</v>
      </c>
      <c r="B24" s="56">
        <v>33</v>
      </c>
      <c r="C24" s="78">
        <v>1562</v>
      </c>
      <c r="D24" s="78">
        <v>1300</v>
      </c>
      <c r="E24" s="56">
        <v>262</v>
      </c>
    </row>
    <row r="25" spans="1:5" s="61" customFormat="1" ht="51" customHeight="1">
      <c r="A25" s="89" t="s">
        <v>142</v>
      </c>
      <c r="B25" s="56">
        <v>102</v>
      </c>
      <c r="C25" s="78">
        <f>E25+D25</f>
        <v>3231</v>
      </c>
      <c r="D25" s="78">
        <v>2559</v>
      </c>
      <c r="E25" s="78">
        <v>672</v>
      </c>
    </row>
  </sheetData>
  <mergeCells count="6">
    <mergeCell ref="A1:E1"/>
    <mergeCell ref="A2:E2"/>
    <mergeCell ref="A4:A5"/>
    <mergeCell ref="B4:B5"/>
    <mergeCell ref="C4:E4"/>
    <mergeCell ref="D3:E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24"/>
  <sheetViews>
    <sheetView zoomScaleNormal="100" zoomScaleSheetLayoutView="100" workbookViewId="0">
      <selection activeCell="B5" sqref="B5:E5"/>
    </sheetView>
  </sheetViews>
  <sheetFormatPr defaultRowHeight="29.65" customHeight="1"/>
  <cols>
    <col min="1" max="1" width="33.625" style="64" customWidth="1"/>
    <col min="2" max="2" width="16.375" style="64" customWidth="1"/>
    <col min="3" max="4" width="13.125" style="64" customWidth="1"/>
    <col min="5" max="5" width="13.125" style="70" customWidth="1"/>
    <col min="6" max="16384" width="9" style="3"/>
  </cols>
  <sheetData>
    <row r="1" spans="1:8" s="5" customFormat="1" ht="42" customHeight="1">
      <c r="A1" s="218" t="s">
        <v>120</v>
      </c>
      <c r="B1" s="218"/>
      <c r="C1" s="218"/>
      <c r="D1" s="218"/>
      <c r="E1" s="218"/>
    </row>
    <row r="2" spans="1:8" s="5" customFormat="1" ht="18" customHeight="1" thickBot="1">
      <c r="A2" s="224" t="s">
        <v>131</v>
      </c>
      <c r="B2" s="224"/>
      <c r="C2" s="210"/>
      <c r="D2" s="210"/>
      <c r="E2" s="210"/>
    </row>
    <row r="3" spans="1:8" ht="29.65" customHeight="1">
      <c r="A3" s="223" t="s">
        <v>1</v>
      </c>
      <c r="B3" s="223" t="s">
        <v>29</v>
      </c>
      <c r="C3" s="223" t="s">
        <v>30</v>
      </c>
      <c r="D3" s="223"/>
      <c r="E3" s="225"/>
    </row>
    <row r="4" spans="1:8" ht="29.65" customHeight="1">
      <c r="A4" s="187"/>
      <c r="B4" s="187"/>
      <c r="C4" s="19" t="s">
        <v>0</v>
      </c>
      <c r="D4" s="19" t="s">
        <v>31</v>
      </c>
      <c r="E4" s="20" t="s">
        <v>32</v>
      </c>
    </row>
    <row r="5" spans="1:8" ht="29.65" customHeight="1">
      <c r="A5" s="63" t="s">
        <v>0</v>
      </c>
      <c r="B5" s="63">
        <f>SUM(B6:B24)</f>
        <v>195</v>
      </c>
      <c r="C5" s="63">
        <f>SUM(C6:C24)</f>
        <v>11405</v>
      </c>
      <c r="D5" s="63">
        <f>SUM(D6:D24)</f>
        <v>7360</v>
      </c>
      <c r="E5" s="66">
        <f>SUM(E6:E24)</f>
        <v>4045</v>
      </c>
    </row>
    <row r="6" spans="1:8" s="58" customFormat="1" ht="30.4" customHeight="1">
      <c r="A6" s="55" t="s">
        <v>122</v>
      </c>
      <c r="B6" s="56">
        <v>4</v>
      </c>
      <c r="C6" s="57">
        <v>210</v>
      </c>
      <c r="D6" s="57">
        <v>54</v>
      </c>
      <c r="E6" s="67">
        <v>156</v>
      </c>
    </row>
    <row r="7" spans="1:8" s="59" customFormat="1" ht="27.75" customHeight="1">
      <c r="A7" s="55" t="s">
        <v>123</v>
      </c>
      <c r="B7" s="55">
        <v>1</v>
      </c>
      <c r="C7" s="56">
        <v>91</v>
      </c>
      <c r="D7" s="55">
        <v>25</v>
      </c>
      <c r="E7" s="68">
        <v>66</v>
      </c>
    </row>
    <row r="8" spans="1:8" s="59" customFormat="1" ht="33.75" customHeight="1">
      <c r="A8" s="60" t="s">
        <v>7</v>
      </c>
      <c r="B8" s="57">
        <v>27</v>
      </c>
      <c r="C8" s="57">
        <v>1213</v>
      </c>
      <c r="D8" s="57">
        <v>757</v>
      </c>
      <c r="E8" s="67">
        <v>456</v>
      </c>
    </row>
    <row r="9" spans="1:8" s="59" customFormat="1" ht="27.75" customHeight="1">
      <c r="A9" s="55" t="s">
        <v>8</v>
      </c>
      <c r="B9" s="57">
        <v>8</v>
      </c>
      <c r="C9" s="57">
        <v>604</v>
      </c>
      <c r="D9" s="57">
        <v>176</v>
      </c>
      <c r="E9" s="67">
        <v>428</v>
      </c>
      <c r="H9" s="61"/>
    </row>
    <row r="10" spans="1:8" s="61" customFormat="1" ht="27.75" customHeight="1">
      <c r="A10" s="55" t="s">
        <v>9</v>
      </c>
      <c r="B10" s="55">
        <v>3</v>
      </c>
      <c r="C10" s="55">
        <v>217</v>
      </c>
      <c r="D10" s="55">
        <v>107</v>
      </c>
      <c r="E10" s="68">
        <v>110</v>
      </c>
    </row>
    <row r="11" spans="1:8" s="61" customFormat="1" ht="27.75" customHeight="1">
      <c r="A11" s="55" t="s">
        <v>2</v>
      </c>
      <c r="B11" s="56">
        <v>12</v>
      </c>
      <c r="C11" s="56">
        <v>482</v>
      </c>
      <c r="D11" s="56">
        <v>247</v>
      </c>
      <c r="E11" s="69">
        <v>235</v>
      </c>
    </row>
    <row r="12" spans="1:8" s="61" customFormat="1" ht="29.65" customHeight="1">
      <c r="A12" s="56" t="s">
        <v>14</v>
      </c>
      <c r="B12" s="56">
        <v>3</v>
      </c>
      <c r="C12" s="56">
        <v>99</v>
      </c>
      <c r="D12" s="56">
        <v>38</v>
      </c>
      <c r="E12" s="69">
        <v>61</v>
      </c>
    </row>
    <row r="13" spans="1:8" s="61" customFormat="1" ht="29.65" customHeight="1">
      <c r="A13" s="56" t="s">
        <v>124</v>
      </c>
      <c r="B13" s="56">
        <v>17</v>
      </c>
      <c r="C13" s="56">
        <v>941</v>
      </c>
      <c r="D13" s="56">
        <v>429</v>
      </c>
      <c r="E13" s="69">
        <v>512</v>
      </c>
    </row>
    <row r="14" spans="1:8" s="61" customFormat="1" ht="29.65" customHeight="1">
      <c r="A14" s="56" t="s">
        <v>16</v>
      </c>
      <c r="B14" s="56">
        <v>1</v>
      </c>
      <c r="C14" s="56">
        <v>57</v>
      </c>
      <c r="D14" s="56">
        <v>38</v>
      </c>
      <c r="E14" s="69">
        <v>19</v>
      </c>
    </row>
    <row r="15" spans="1:8" s="61" customFormat="1" ht="29.65" customHeight="1">
      <c r="A15" s="55" t="s">
        <v>17</v>
      </c>
      <c r="B15" s="56">
        <v>20</v>
      </c>
      <c r="C15" s="56">
        <v>931</v>
      </c>
      <c r="D15" s="56">
        <v>659</v>
      </c>
      <c r="E15" s="69">
        <v>272</v>
      </c>
    </row>
    <row r="16" spans="1:8" s="61" customFormat="1" ht="29.65" customHeight="1">
      <c r="A16" s="56" t="s">
        <v>24</v>
      </c>
      <c r="B16" s="56">
        <v>1</v>
      </c>
      <c r="C16" s="56">
        <v>42</v>
      </c>
      <c r="D16" s="56">
        <v>18</v>
      </c>
      <c r="E16" s="69">
        <v>24</v>
      </c>
    </row>
    <row r="17" spans="1:5" s="61" customFormat="1" ht="29.65" customHeight="1">
      <c r="A17" s="56" t="s">
        <v>25</v>
      </c>
      <c r="B17" s="56">
        <v>1</v>
      </c>
      <c r="C17" s="56">
        <v>24</v>
      </c>
      <c r="D17" s="56">
        <v>6</v>
      </c>
      <c r="E17" s="69">
        <v>18</v>
      </c>
    </row>
    <row r="18" spans="1:5" s="61" customFormat="1" ht="29.65" customHeight="1">
      <c r="A18" s="56" t="s">
        <v>26</v>
      </c>
      <c r="B18" s="56">
        <v>1</v>
      </c>
      <c r="C18" s="56">
        <v>19</v>
      </c>
      <c r="D18" s="56">
        <v>8</v>
      </c>
      <c r="E18" s="69">
        <v>11</v>
      </c>
    </row>
    <row r="19" spans="1:5" s="61" customFormat="1" ht="29.65" customHeight="1">
      <c r="A19" s="56" t="s">
        <v>27</v>
      </c>
      <c r="B19" s="56">
        <v>4</v>
      </c>
      <c r="C19" s="56">
        <v>148</v>
      </c>
      <c r="D19" s="56">
        <v>86</v>
      </c>
      <c r="E19" s="69">
        <v>62</v>
      </c>
    </row>
    <row r="20" spans="1:5" s="61" customFormat="1" ht="29.65" customHeight="1">
      <c r="A20" s="56" t="s">
        <v>125</v>
      </c>
      <c r="B20" s="56">
        <v>24</v>
      </c>
      <c r="C20" s="56">
        <v>887</v>
      </c>
      <c r="D20" s="56">
        <v>693</v>
      </c>
      <c r="E20" s="69">
        <v>194</v>
      </c>
    </row>
    <row r="21" spans="1:5" s="61" customFormat="1" ht="27.75" customHeight="1">
      <c r="A21" s="62" t="s">
        <v>126</v>
      </c>
      <c r="B21" s="56">
        <v>10</v>
      </c>
      <c r="C21" s="56">
        <v>573</v>
      </c>
      <c r="D21" s="56">
        <v>484</v>
      </c>
      <c r="E21" s="69">
        <v>89</v>
      </c>
    </row>
    <row r="22" spans="1:5" s="61" customFormat="1" ht="29.65" customHeight="1">
      <c r="A22" s="56" t="s">
        <v>127</v>
      </c>
      <c r="B22" s="56">
        <v>25</v>
      </c>
      <c r="C22" s="56">
        <v>1764</v>
      </c>
      <c r="D22" s="56">
        <v>1156</v>
      </c>
      <c r="E22" s="69">
        <v>608</v>
      </c>
    </row>
    <row r="23" spans="1:5" s="61" customFormat="1" ht="29.65" customHeight="1">
      <c r="A23" s="56" t="s">
        <v>128</v>
      </c>
      <c r="B23" s="56">
        <v>14</v>
      </c>
      <c r="C23" s="56">
        <v>571</v>
      </c>
      <c r="D23" s="56">
        <v>502</v>
      </c>
      <c r="E23" s="69">
        <v>69</v>
      </c>
    </row>
    <row r="24" spans="1:5" s="61" customFormat="1" ht="29.65" customHeight="1">
      <c r="A24" s="56" t="s">
        <v>129</v>
      </c>
      <c r="B24" s="56">
        <v>19</v>
      </c>
      <c r="C24" s="56">
        <v>2532</v>
      </c>
      <c r="D24" s="56">
        <v>1877</v>
      </c>
      <c r="E24" s="69">
        <v>655</v>
      </c>
    </row>
  </sheetData>
  <mergeCells count="5">
    <mergeCell ref="A1:E1"/>
    <mergeCell ref="A2:E2"/>
    <mergeCell ref="A3:A4"/>
    <mergeCell ref="B3:B4"/>
    <mergeCell ref="C3:E3"/>
  </mergeCells>
  <phoneticPr fontId="1" type="noConversion"/>
  <printOptions horizontalCentered="1"/>
  <pageMargins left="0.18" right="0" top="0.59055118110236227" bottom="0.39370078740157483" header="0.39370078740157483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25"/>
  <sheetViews>
    <sheetView zoomScaleNormal="100" zoomScaleSheetLayoutView="100" workbookViewId="0">
      <selection activeCell="B5" sqref="B5"/>
    </sheetView>
  </sheetViews>
  <sheetFormatPr defaultRowHeight="29.65" customHeight="1"/>
  <cols>
    <col min="1" max="1" width="33.625" style="43" customWidth="1"/>
    <col min="2" max="2" width="16.375" style="43" customWidth="1"/>
    <col min="3" max="4" width="13.125" style="43" customWidth="1"/>
    <col min="5" max="5" width="13.125" style="72" customWidth="1"/>
    <col min="6" max="6" width="10" style="2" bestFit="1" customWidth="1"/>
    <col min="7" max="7" width="9" style="3"/>
    <col min="8" max="8" width="9" style="35"/>
    <col min="9" max="16384" width="9" style="36"/>
  </cols>
  <sheetData>
    <row r="1" spans="1:8" s="34" customFormat="1" ht="42" customHeight="1">
      <c r="A1" s="226" t="s">
        <v>120</v>
      </c>
      <c r="B1" s="226"/>
      <c r="C1" s="226"/>
      <c r="D1" s="226"/>
      <c r="E1" s="226"/>
      <c r="F1" s="4"/>
      <c r="G1" s="5"/>
      <c r="H1" s="33"/>
    </row>
    <row r="2" spans="1:8" s="34" customFormat="1" ht="18" customHeight="1" thickBot="1">
      <c r="A2" s="227" t="s">
        <v>121</v>
      </c>
      <c r="B2" s="227"/>
      <c r="C2" s="228"/>
      <c r="D2" s="228"/>
      <c r="E2" s="228"/>
      <c r="F2" s="4"/>
      <c r="G2" s="5"/>
      <c r="H2" s="33"/>
    </row>
    <row r="3" spans="1:8" ht="29.65" customHeight="1">
      <c r="A3" s="229" t="s">
        <v>1</v>
      </c>
      <c r="B3" s="229" t="s">
        <v>29</v>
      </c>
      <c r="C3" s="229" t="s">
        <v>30</v>
      </c>
      <c r="D3" s="229"/>
      <c r="E3" s="229"/>
    </row>
    <row r="4" spans="1:8" ht="29.65" customHeight="1">
      <c r="A4" s="230"/>
      <c r="B4" s="230"/>
      <c r="C4" s="37" t="s">
        <v>0</v>
      </c>
      <c r="D4" s="37" t="s">
        <v>31</v>
      </c>
      <c r="E4" s="71" t="s">
        <v>32</v>
      </c>
    </row>
    <row r="5" spans="1:8" ht="27.75" customHeight="1">
      <c r="A5" s="45" t="s">
        <v>0</v>
      </c>
      <c r="B5" s="45">
        <f>SUM(B6:B24)</f>
        <v>116</v>
      </c>
      <c r="C5" s="45">
        <f>SUM(C6:C24)</f>
        <v>7262</v>
      </c>
      <c r="D5" s="45">
        <f>SUM(D6:D24)</f>
        <v>4553</v>
      </c>
      <c r="E5" s="45">
        <f>SUM(E6:E24)</f>
        <v>2709</v>
      </c>
    </row>
    <row r="6" spans="1:8" s="38" customFormat="1" ht="27.75" customHeight="1">
      <c r="A6" s="46" t="s">
        <v>122</v>
      </c>
      <c r="B6" s="44">
        <v>5</v>
      </c>
      <c r="C6" s="44">
        <v>175</v>
      </c>
      <c r="D6" s="44">
        <v>35</v>
      </c>
      <c r="E6" s="44">
        <v>140</v>
      </c>
    </row>
    <row r="7" spans="1:8" s="40" customFormat="1" ht="27.75" customHeight="1">
      <c r="A7" s="46" t="s">
        <v>123</v>
      </c>
      <c r="B7" s="47">
        <v>1</v>
      </c>
      <c r="C7" s="44">
        <v>104</v>
      </c>
      <c r="D7" s="47">
        <v>27</v>
      </c>
      <c r="E7" s="47">
        <v>77</v>
      </c>
      <c r="H7" s="39"/>
    </row>
    <row r="8" spans="1:8" s="40" customFormat="1" ht="27.75" customHeight="1">
      <c r="A8" s="48" t="s">
        <v>7</v>
      </c>
      <c r="B8" s="44">
        <v>14</v>
      </c>
      <c r="C8" s="44">
        <v>585</v>
      </c>
      <c r="D8" s="44">
        <v>295</v>
      </c>
      <c r="E8" s="44">
        <v>290</v>
      </c>
      <c r="H8" s="39"/>
    </row>
    <row r="9" spans="1:8" s="40" customFormat="1" ht="27.75" customHeight="1">
      <c r="A9" s="46" t="s">
        <v>8</v>
      </c>
      <c r="B9" s="44">
        <v>3</v>
      </c>
      <c r="C9" s="44">
        <v>217</v>
      </c>
      <c r="D9" s="44">
        <v>101</v>
      </c>
      <c r="E9" s="44">
        <v>116</v>
      </c>
      <c r="H9" s="39"/>
    </row>
    <row r="10" spans="1:8" s="42" customFormat="1" ht="27.75" customHeight="1">
      <c r="A10" s="46" t="s">
        <v>9</v>
      </c>
      <c r="B10" s="47">
        <v>1</v>
      </c>
      <c r="C10" s="47">
        <v>83</v>
      </c>
      <c r="D10" s="47">
        <v>35</v>
      </c>
      <c r="E10" s="47">
        <v>48</v>
      </c>
      <c r="H10" s="41"/>
    </row>
    <row r="11" spans="1:8" s="42" customFormat="1" ht="27.75" customHeight="1">
      <c r="A11" s="46" t="s">
        <v>2</v>
      </c>
      <c r="B11" s="44">
        <v>5</v>
      </c>
      <c r="C11" s="44">
        <v>230</v>
      </c>
      <c r="D11" s="44">
        <v>116</v>
      </c>
      <c r="E11" s="44">
        <v>114</v>
      </c>
      <c r="H11" s="41"/>
    </row>
    <row r="12" spans="1:8" s="42" customFormat="1" ht="27.75" customHeight="1">
      <c r="A12" s="49" t="s">
        <v>14</v>
      </c>
      <c r="B12" s="44">
        <v>2</v>
      </c>
      <c r="C12" s="44">
        <v>132</v>
      </c>
      <c r="D12" s="44">
        <v>50</v>
      </c>
      <c r="E12" s="44">
        <v>82</v>
      </c>
      <c r="H12" s="41"/>
    </row>
    <row r="13" spans="1:8" s="42" customFormat="1" ht="27.75" customHeight="1">
      <c r="A13" s="49" t="s">
        <v>124</v>
      </c>
      <c r="B13" s="44">
        <v>8</v>
      </c>
      <c r="C13" s="44">
        <v>345</v>
      </c>
      <c r="D13" s="44">
        <v>163</v>
      </c>
      <c r="E13" s="44">
        <v>182</v>
      </c>
      <c r="H13" s="41"/>
    </row>
    <row r="14" spans="1:8" s="42" customFormat="1" ht="27.75" customHeight="1">
      <c r="A14" s="49" t="s">
        <v>16</v>
      </c>
      <c r="B14" s="44">
        <v>1</v>
      </c>
      <c r="C14" s="44">
        <v>39</v>
      </c>
      <c r="D14" s="44">
        <v>24</v>
      </c>
      <c r="E14" s="44">
        <v>15</v>
      </c>
      <c r="H14" s="41"/>
    </row>
    <row r="15" spans="1:8" s="42" customFormat="1" ht="27.75" customHeight="1">
      <c r="A15" s="46" t="s">
        <v>17</v>
      </c>
      <c r="B15" s="44">
        <v>17</v>
      </c>
      <c r="C15" s="44">
        <v>814</v>
      </c>
      <c r="D15" s="44">
        <v>517</v>
      </c>
      <c r="E15" s="44">
        <v>297</v>
      </c>
      <c r="H15" s="41"/>
    </row>
    <row r="16" spans="1:8" s="42" customFormat="1" ht="27.75" customHeight="1">
      <c r="A16" s="49" t="s">
        <v>24</v>
      </c>
      <c r="B16" s="44">
        <v>1</v>
      </c>
      <c r="C16" s="44">
        <v>45</v>
      </c>
      <c r="D16" s="44">
        <v>19</v>
      </c>
      <c r="E16" s="44">
        <v>26</v>
      </c>
      <c r="H16" s="41"/>
    </row>
    <row r="17" spans="1:8" s="42" customFormat="1" ht="27.75" customHeight="1">
      <c r="A17" s="49" t="s">
        <v>25</v>
      </c>
      <c r="B17" s="44">
        <v>2</v>
      </c>
      <c r="C17" s="44">
        <v>54</v>
      </c>
      <c r="D17" s="44">
        <v>12</v>
      </c>
      <c r="E17" s="44">
        <v>42</v>
      </c>
      <c r="H17" s="41"/>
    </row>
    <row r="18" spans="1:8" s="42" customFormat="1" ht="27.75" customHeight="1">
      <c r="A18" s="49" t="s">
        <v>26</v>
      </c>
      <c r="B18" s="44">
        <v>1</v>
      </c>
      <c r="C18" s="44">
        <v>22</v>
      </c>
      <c r="D18" s="44">
        <v>9</v>
      </c>
      <c r="E18" s="44">
        <v>13</v>
      </c>
      <c r="H18" s="41"/>
    </row>
    <row r="19" spans="1:8" s="42" customFormat="1" ht="27.75" customHeight="1">
      <c r="A19" s="49" t="s">
        <v>27</v>
      </c>
      <c r="B19" s="44">
        <v>2</v>
      </c>
      <c r="C19" s="44">
        <v>29</v>
      </c>
      <c r="D19" s="44">
        <v>15</v>
      </c>
      <c r="E19" s="44">
        <v>14</v>
      </c>
      <c r="H19" s="41"/>
    </row>
    <row r="20" spans="1:8" s="42" customFormat="1" ht="27.75" customHeight="1">
      <c r="A20" s="49" t="s">
        <v>125</v>
      </c>
      <c r="B20" s="44">
        <v>13</v>
      </c>
      <c r="C20" s="44">
        <v>743</v>
      </c>
      <c r="D20" s="44">
        <v>440</v>
      </c>
      <c r="E20" s="44">
        <v>303</v>
      </c>
      <c r="H20" s="41"/>
    </row>
    <row r="21" spans="1:8" s="42" customFormat="1" ht="27.75" customHeight="1">
      <c r="A21" s="50" t="s">
        <v>126</v>
      </c>
      <c r="B21" s="44">
        <v>7</v>
      </c>
      <c r="C21" s="44">
        <v>415</v>
      </c>
      <c r="D21" s="44">
        <v>307</v>
      </c>
      <c r="E21" s="44">
        <v>108</v>
      </c>
      <c r="H21" s="41"/>
    </row>
    <row r="22" spans="1:8" s="42" customFormat="1" ht="27.75" customHeight="1">
      <c r="A22" s="49" t="s">
        <v>127</v>
      </c>
      <c r="B22" s="44">
        <v>20</v>
      </c>
      <c r="C22" s="44">
        <v>711</v>
      </c>
      <c r="D22" s="44">
        <v>493</v>
      </c>
      <c r="E22" s="44">
        <v>218</v>
      </c>
      <c r="H22" s="41"/>
    </row>
    <row r="23" spans="1:8" s="42" customFormat="1" ht="27.75" customHeight="1">
      <c r="A23" s="49" t="s">
        <v>128</v>
      </c>
      <c r="B23" s="44">
        <v>8</v>
      </c>
      <c r="C23" s="44">
        <v>423</v>
      </c>
      <c r="D23" s="44">
        <v>392</v>
      </c>
      <c r="E23" s="44">
        <v>31</v>
      </c>
      <c r="H23" s="41"/>
    </row>
    <row r="24" spans="1:8" s="42" customFormat="1" ht="27.75" customHeight="1">
      <c r="A24" s="51" t="s">
        <v>129</v>
      </c>
      <c r="B24" s="52">
        <v>5</v>
      </c>
      <c r="C24" s="52">
        <v>2096</v>
      </c>
      <c r="D24" s="52">
        <v>1503</v>
      </c>
      <c r="E24" s="52">
        <v>593</v>
      </c>
      <c r="H24" s="41"/>
    </row>
    <row r="25" spans="1:8" s="53" customFormat="1" ht="29.65" customHeight="1">
      <c r="A25" s="53" t="s">
        <v>130</v>
      </c>
      <c r="E25" s="54"/>
      <c r="H25" s="54"/>
    </row>
  </sheetData>
  <mergeCells count="5">
    <mergeCell ref="A1:E1"/>
    <mergeCell ref="A2:E2"/>
    <mergeCell ref="A3:A4"/>
    <mergeCell ref="B3:B4"/>
    <mergeCell ref="C3:E3"/>
  </mergeCells>
  <phoneticPr fontId="1" type="noConversion"/>
  <printOptions horizontalCentered="1"/>
  <pageMargins left="0.18" right="0" top="0.59055118110236227" bottom="0.39370078740157483" header="0.39370078740157483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31"/>
  <sheetViews>
    <sheetView topLeftCell="A2" zoomScaleNormal="100" zoomScaleSheetLayoutView="100" workbookViewId="0">
      <selection activeCell="B5" sqref="B5"/>
    </sheetView>
  </sheetViews>
  <sheetFormatPr defaultRowHeight="29.65" customHeight="1"/>
  <cols>
    <col min="1" max="1" width="33.625" style="3" customWidth="1"/>
    <col min="2" max="2" width="16.375" style="1" customWidth="1"/>
    <col min="3" max="5" width="13.125" style="1" customWidth="1"/>
    <col min="6" max="7" width="8.875" customWidth="1"/>
    <col min="8" max="8" width="9" style="2"/>
    <col min="9" max="16384" width="9" style="3"/>
  </cols>
  <sheetData>
    <row r="1" spans="1:8" s="5" customFormat="1" ht="42" customHeight="1">
      <c r="A1" s="218" t="s">
        <v>88</v>
      </c>
      <c r="B1" s="218"/>
      <c r="C1" s="218"/>
      <c r="D1" s="218"/>
      <c r="E1" s="218"/>
      <c r="H1" s="4"/>
    </row>
    <row r="2" spans="1:8" s="5" customFormat="1" ht="18" customHeight="1" thickBot="1">
      <c r="A2" s="224" t="s">
        <v>94</v>
      </c>
      <c r="B2" s="224"/>
      <c r="C2" s="224"/>
      <c r="D2" s="224"/>
      <c r="E2" s="224"/>
      <c r="H2" s="4"/>
    </row>
    <row r="3" spans="1:8" ht="29.65" customHeight="1">
      <c r="A3" s="231" t="s">
        <v>1</v>
      </c>
      <c r="B3" s="223" t="s">
        <v>89</v>
      </c>
      <c r="C3" s="223" t="s">
        <v>90</v>
      </c>
      <c r="D3" s="223"/>
      <c r="E3" s="225"/>
    </row>
    <row r="4" spans="1:8" ht="29.65" customHeight="1">
      <c r="A4" s="232"/>
      <c r="B4" s="187"/>
      <c r="C4" s="19" t="s">
        <v>91</v>
      </c>
      <c r="D4" s="19" t="s">
        <v>92</v>
      </c>
      <c r="E4" s="20" t="s">
        <v>93</v>
      </c>
    </row>
    <row r="5" spans="1:8" s="26" customFormat="1" ht="30.4" customHeight="1">
      <c r="A5" s="32" t="s">
        <v>91</v>
      </c>
      <c r="B5" s="24">
        <f>+SUM(B6:B30)</f>
        <v>38</v>
      </c>
      <c r="C5" s="24">
        <f>+SUM(C6:C30)</f>
        <v>2024</v>
      </c>
      <c r="D5" s="24">
        <f>+SUM(D6:D30)</f>
        <v>1142</v>
      </c>
      <c r="E5" s="24">
        <f>+SUM(E6:E30)</f>
        <v>882</v>
      </c>
      <c r="H5" s="25"/>
    </row>
    <row r="6" spans="1:8" s="9" customFormat="1" ht="27.75" customHeight="1">
      <c r="A6" s="30" t="s">
        <v>95</v>
      </c>
      <c r="B6" s="7">
        <v>3</v>
      </c>
      <c r="C6" s="7">
        <v>45</v>
      </c>
      <c r="D6" s="7">
        <v>25</v>
      </c>
      <c r="E6" s="7">
        <v>20</v>
      </c>
      <c r="H6" s="8"/>
    </row>
    <row r="7" spans="1:8" s="8" customFormat="1" ht="27.75" customHeight="1">
      <c r="A7" s="30" t="s">
        <v>96</v>
      </c>
      <c r="B7" s="7">
        <v>5</v>
      </c>
      <c r="C7" s="7">
        <v>395</v>
      </c>
      <c r="D7" s="7">
        <v>248</v>
      </c>
      <c r="E7" s="7">
        <v>147</v>
      </c>
    </row>
    <row r="8" spans="1:8" s="9" customFormat="1" ht="27.75" customHeight="1">
      <c r="A8" s="30" t="s">
        <v>97</v>
      </c>
      <c r="B8" s="7">
        <v>1</v>
      </c>
      <c r="C8" s="7">
        <v>61</v>
      </c>
      <c r="D8" s="7">
        <v>30</v>
      </c>
      <c r="E8" s="7">
        <v>31</v>
      </c>
      <c r="H8" s="8"/>
    </row>
    <row r="9" spans="1:8" s="9" customFormat="1" ht="27.75" customHeight="1">
      <c r="A9" s="30" t="s">
        <v>98</v>
      </c>
      <c r="B9" s="7">
        <v>1</v>
      </c>
      <c r="C9" s="7">
        <v>94</v>
      </c>
      <c r="D9" s="7">
        <v>43</v>
      </c>
      <c r="E9" s="7">
        <v>51</v>
      </c>
      <c r="H9" s="8"/>
    </row>
    <row r="10" spans="1:8" s="6" customFormat="1" ht="27.75" customHeight="1">
      <c r="A10" s="30" t="s">
        <v>99</v>
      </c>
      <c r="B10" s="7">
        <v>1</v>
      </c>
      <c r="C10" s="7">
        <v>68</v>
      </c>
      <c r="D10" s="7">
        <v>35</v>
      </c>
      <c r="E10" s="7">
        <v>33</v>
      </c>
      <c r="H10" s="11"/>
    </row>
    <row r="11" spans="1:8" s="14" customFormat="1" ht="27.75" customHeight="1">
      <c r="A11" s="30" t="s">
        <v>100</v>
      </c>
      <c r="B11" s="12">
        <v>1</v>
      </c>
      <c r="C11" s="12">
        <v>53</v>
      </c>
      <c r="D11" s="12">
        <v>32</v>
      </c>
      <c r="E11" s="12">
        <v>21</v>
      </c>
      <c r="H11" s="13"/>
    </row>
    <row r="12" spans="1:8" s="16" customFormat="1" ht="27.75" customHeight="1">
      <c r="A12" s="30" t="s">
        <v>101</v>
      </c>
      <c r="B12" s="7">
        <v>1</v>
      </c>
      <c r="C12" s="7">
        <v>78</v>
      </c>
      <c r="D12" s="7">
        <v>37</v>
      </c>
      <c r="E12" s="7">
        <v>41</v>
      </c>
      <c r="H12" s="15"/>
    </row>
    <row r="13" spans="1:8" s="9" customFormat="1" ht="27.75" customHeight="1">
      <c r="A13" s="30" t="s">
        <v>102</v>
      </c>
      <c r="B13" s="7">
        <v>1</v>
      </c>
      <c r="C13" s="7">
        <v>74</v>
      </c>
      <c r="D13" s="7">
        <v>29</v>
      </c>
      <c r="E13" s="7">
        <v>45</v>
      </c>
      <c r="H13" s="8"/>
    </row>
    <row r="14" spans="1:8" s="9" customFormat="1" ht="27.75" customHeight="1">
      <c r="A14" s="30" t="s">
        <v>103</v>
      </c>
      <c r="B14" s="7">
        <v>2</v>
      </c>
      <c r="C14" s="7">
        <v>149</v>
      </c>
      <c r="D14" s="7">
        <v>53</v>
      </c>
      <c r="E14" s="7">
        <v>96</v>
      </c>
      <c r="H14" s="8"/>
    </row>
    <row r="15" spans="1:8" s="9" customFormat="1" ht="27.75" customHeight="1">
      <c r="A15" s="30" t="s">
        <v>104</v>
      </c>
      <c r="B15" s="7">
        <v>1</v>
      </c>
      <c r="C15" s="7">
        <v>13</v>
      </c>
      <c r="D15" s="7">
        <v>3</v>
      </c>
      <c r="E15" s="7">
        <v>10</v>
      </c>
      <c r="H15" s="8"/>
    </row>
    <row r="16" spans="1:8" s="9" customFormat="1" ht="27.75" customHeight="1">
      <c r="A16" s="30" t="s">
        <v>105</v>
      </c>
      <c r="B16" s="7">
        <v>2</v>
      </c>
      <c r="C16" s="7">
        <v>55</v>
      </c>
      <c r="D16" s="7">
        <v>29</v>
      </c>
      <c r="E16" s="7">
        <v>26</v>
      </c>
      <c r="H16" s="8"/>
    </row>
    <row r="17" spans="1:8" s="9" customFormat="1" ht="27.75" customHeight="1">
      <c r="A17" s="30" t="s">
        <v>106</v>
      </c>
      <c r="B17" s="7">
        <v>3</v>
      </c>
      <c r="C17" s="7">
        <v>104</v>
      </c>
      <c r="D17" s="7">
        <v>55</v>
      </c>
      <c r="E17" s="7">
        <v>49</v>
      </c>
      <c r="H17" s="8"/>
    </row>
    <row r="18" spans="1:8" s="9" customFormat="1" ht="27.75" customHeight="1">
      <c r="A18" s="30" t="s">
        <v>107</v>
      </c>
      <c r="B18" s="12">
        <v>1</v>
      </c>
      <c r="C18" s="12">
        <v>81</v>
      </c>
      <c r="D18" s="12">
        <v>34</v>
      </c>
      <c r="E18" s="12">
        <v>47</v>
      </c>
      <c r="H18" s="8"/>
    </row>
    <row r="19" spans="1:8" s="9" customFormat="1" ht="27.75" customHeight="1">
      <c r="A19" s="30" t="s">
        <v>108</v>
      </c>
      <c r="B19" s="12">
        <v>1</v>
      </c>
      <c r="C19" s="12">
        <v>45</v>
      </c>
      <c r="D19" s="12">
        <v>32</v>
      </c>
      <c r="E19" s="12">
        <v>13</v>
      </c>
      <c r="H19" s="8"/>
    </row>
    <row r="20" spans="1:8" s="9" customFormat="1" ht="27.75" customHeight="1">
      <c r="A20" s="30" t="s">
        <v>109</v>
      </c>
      <c r="B20" s="12">
        <v>2</v>
      </c>
      <c r="C20" s="12">
        <v>88</v>
      </c>
      <c r="D20" s="12">
        <v>48</v>
      </c>
      <c r="E20" s="12">
        <v>40</v>
      </c>
      <c r="H20" s="8"/>
    </row>
    <row r="21" spans="1:8" s="9" customFormat="1" ht="27.75" customHeight="1">
      <c r="A21" s="30" t="s">
        <v>110</v>
      </c>
      <c r="B21" s="12">
        <v>1</v>
      </c>
      <c r="C21" s="12">
        <v>58</v>
      </c>
      <c r="D21" s="12">
        <v>45</v>
      </c>
      <c r="E21" s="12">
        <v>13</v>
      </c>
      <c r="H21" s="8"/>
    </row>
    <row r="22" spans="1:8" s="9" customFormat="1" ht="27.75" customHeight="1">
      <c r="A22" s="30" t="s">
        <v>111</v>
      </c>
      <c r="B22" s="12">
        <v>1</v>
      </c>
      <c r="C22" s="12">
        <v>108</v>
      </c>
      <c r="D22" s="12">
        <v>76</v>
      </c>
      <c r="E22" s="12">
        <v>32</v>
      </c>
      <c r="H22" s="8"/>
    </row>
    <row r="23" spans="1:8" ht="27.75" customHeight="1">
      <c r="A23" s="30" t="s">
        <v>112</v>
      </c>
      <c r="B23" s="12">
        <v>1</v>
      </c>
      <c r="C23" s="12">
        <v>60</v>
      </c>
      <c r="D23" s="12">
        <v>35</v>
      </c>
      <c r="E23" s="12">
        <v>25</v>
      </c>
    </row>
    <row r="24" spans="1:8" ht="27.75" customHeight="1">
      <c r="A24" s="30" t="s">
        <v>113</v>
      </c>
      <c r="B24" s="12">
        <v>2</v>
      </c>
      <c r="C24" s="12">
        <v>124</v>
      </c>
      <c r="D24" s="12">
        <v>74</v>
      </c>
      <c r="E24" s="12">
        <v>50</v>
      </c>
    </row>
    <row r="25" spans="1:8" ht="27.75" customHeight="1">
      <c r="A25" s="30" t="s">
        <v>114</v>
      </c>
      <c r="B25" s="12">
        <v>1</v>
      </c>
      <c r="C25" s="12">
        <v>74</v>
      </c>
      <c r="D25" s="12">
        <v>62</v>
      </c>
      <c r="E25" s="12">
        <v>12</v>
      </c>
    </row>
    <row r="26" spans="1:8" ht="27.75" customHeight="1">
      <c r="A26" s="30" t="s">
        <v>115</v>
      </c>
      <c r="B26" s="12">
        <v>1</v>
      </c>
      <c r="C26" s="12">
        <v>54</v>
      </c>
      <c r="D26" s="12">
        <v>34</v>
      </c>
      <c r="E26" s="12">
        <v>20</v>
      </c>
    </row>
    <row r="27" spans="1:8" ht="27.75" customHeight="1">
      <c r="A27" s="30" t="s">
        <v>116</v>
      </c>
      <c r="B27" s="12">
        <v>1</v>
      </c>
      <c r="C27" s="12">
        <v>43</v>
      </c>
      <c r="D27" s="12">
        <v>37</v>
      </c>
      <c r="E27" s="12">
        <v>6</v>
      </c>
    </row>
    <row r="28" spans="1:8" ht="27.75" customHeight="1">
      <c r="A28" s="30" t="s">
        <v>117</v>
      </c>
      <c r="B28" s="7">
        <v>1</v>
      </c>
      <c r="C28" s="7">
        <v>39</v>
      </c>
      <c r="D28" s="7">
        <v>17</v>
      </c>
      <c r="E28" s="7">
        <v>22</v>
      </c>
    </row>
    <row r="29" spans="1:8" ht="27.75" customHeight="1">
      <c r="A29" s="30" t="s">
        <v>118</v>
      </c>
      <c r="B29" s="7">
        <v>1</v>
      </c>
      <c r="C29" s="12">
        <v>20</v>
      </c>
      <c r="D29" s="12">
        <v>10</v>
      </c>
      <c r="E29" s="12">
        <v>10</v>
      </c>
    </row>
    <row r="30" spans="1:8" ht="27.75" customHeight="1" thickBot="1">
      <c r="A30" s="31" t="s">
        <v>119</v>
      </c>
      <c r="B30" s="18">
        <v>2</v>
      </c>
      <c r="C30" s="18">
        <v>41</v>
      </c>
      <c r="D30" s="18">
        <v>19</v>
      </c>
      <c r="E30" s="18">
        <v>22</v>
      </c>
    </row>
    <row r="31" spans="1:8" ht="20.65" customHeight="1">
      <c r="A31" s="21" t="s">
        <v>70</v>
      </c>
    </row>
  </sheetData>
  <mergeCells count="5">
    <mergeCell ref="C3:E3"/>
    <mergeCell ref="A1:E1"/>
    <mergeCell ref="A2:E2"/>
    <mergeCell ref="A3:A4"/>
    <mergeCell ref="B3:B4"/>
  </mergeCells>
  <phoneticPr fontId="1" type="noConversion"/>
  <pageMargins left="0.98425196850393704" right="0" top="0.59" bottom="0.39370078740157483" header="0.39" footer="0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29"/>
  <sheetViews>
    <sheetView zoomScaleNormal="100" zoomScaleSheetLayoutView="100" workbookViewId="0">
      <selection activeCell="B5" sqref="B5:E5"/>
    </sheetView>
  </sheetViews>
  <sheetFormatPr defaultRowHeight="29.65" customHeight="1"/>
  <cols>
    <col min="1" max="1" width="33.625" style="3" customWidth="1"/>
    <col min="2" max="2" width="16.375" style="1" customWidth="1"/>
    <col min="3" max="5" width="13.125" style="1" customWidth="1"/>
    <col min="6" max="7" width="8.875" customWidth="1"/>
    <col min="8" max="8" width="9" style="2"/>
    <col min="9" max="16384" width="9" style="3"/>
  </cols>
  <sheetData>
    <row r="1" spans="1:8" s="5" customFormat="1" ht="42" customHeight="1">
      <c r="A1" s="218" t="s">
        <v>68</v>
      </c>
      <c r="B1" s="218"/>
      <c r="C1" s="218"/>
      <c r="D1" s="218"/>
      <c r="E1" s="218"/>
      <c r="H1" s="4"/>
    </row>
    <row r="2" spans="1:8" s="5" customFormat="1" ht="18" customHeight="1" thickBot="1">
      <c r="A2" s="224" t="s">
        <v>69</v>
      </c>
      <c r="B2" s="224"/>
      <c r="C2" s="224"/>
      <c r="D2" s="224"/>
      <c r="E2" s="224"/>
      <c r="H2" s="4"/>
    </row>
    <row r="3" spans="1:8" ht="29.65" customHeight="1">
      <c r="A3" s="231" t="s">
        <v>1</v>
      </c>
      <c r="B3" s="223" t="s">
        <v>62</v>
      </c>
      <c r="C3" s="223" t="s">
        <v>63</v>
      </c>
      <c r="D3" s="223"/>
      <c r="E3" s="225"/>
    </row>
    <row r="4" spans="1:8" ht="29.65" customHeight="1">
      <c r="A4" s="232"/>
      <c r="B4" s="187"/>
      <c r="C4" s="19" t="s">
        <v>64</v>
      </c>
      <c r="D4" s="19" t="s">
        <v>65</v>
      </c>
      <c r="E4" s="20" t="s">
        <v>66</v>
      </c>
    </row>
    <row r="5" spans="1:8" s="26" customFormat="1" ht="30.4" customHeight="1">
      <c r="A5" s="22" t="s">
        <v>64</v>
      </c>
      <c r="B5" s="23">
        <f>+SUM(B6:B22)</f>
        <v>31</v>
      </c>
      <c r="C5" s="24">
        <f>+SUM(C6:C22)</f>
        <v>1398</v>
      </c>
      <c r="D5" s="24">
        <f>+SUM(D6:D22)</f>
        <v>693</v>
      </c>
      <c r="E5" s="24">
        <f>+SUM(E6:E22)</f>
        <v>705</v>
      </c>
      <c r="H5" s="25"/>
    </row>
    <row r="6" spans="1:8" s="9" customFormat="1" ht="27.75" customHeight="1">
      <c r="A6" s="10" t="s">
        <v>71</v>
      </c>
      <c r="B6" s="7">
        <v>4</v>
      </c>
      <c r="C6" s="7">
        <v>160</v>
      </c>
      <c r="D6" s="7">
        <v>79</v>
      </c>
      <c r="E6" s="7">
        <v>81</v>
      </c>
      <c r="H6" s="8"/>
    </row>
    <row r="7" spans="1:8" s="8" customFormat="1" ht="27.75" customHeight="1">
      <c r="A7" s="10" t="s">
        <v>72</v>
      </c>
      <c r="B7" s="7">
        <v>3</v>
      </c>
      <c r="C7" s="7">
        <v>152</v>
      </c>
      <c r="D7" s="7">
        <v>88</v>
      </c>
      <c r="E7" s="7">
        <v>64</v>
      </c>
    </row>
    <row r="8" spans="1:8" s="9" customFormat="1" ht="27.75" customHeight="1">
      <c r="A8" s="10" t="s">
        <v>73</v>
      </c>
      <c r="B8" s="7">
        <v>1</v>
      </c>
      <c r="C8" s="7">
        <v>80</v>
      </c>
      <c r="D8" s="7">
        <v>35</v>
      </c>
      <c r="E8" s="7">
        <v>45</v>
      </c>
      <c r="H8" s="8"/>
    </row>
    <row r="9" spans="1:8" s="9" customFormat="1" ht="27.75" customHeight="1">
      <c r="A9" s="10" t="s">
        <v>74</v>
      </c>
      <c r="B9" s="7">
        <v>1</v>
      </c>
      <c r="C9" s="7">
        <v>63</v>
      </c>
      <c r="D9" s="7">
        <v>24</v>
      </c>
      <c r="E9" s="7">
        <v>39</v>
      </c>
      <c r="H9" s="8"/>
    </row>
    <row r="10" spans="1:8" s="6" customFormat="1" ht="27.75" customHeight="1">
      <c r="A10" s="10" t="s">
        <v>75</v>
      </c>
      <c r="B10" s="7">
        <v>1</v>
      </c>
      <c r="C10" s="7">
        <v>47</v>
      </c>
      <c r="D10" s="7">
        <v>22</v>
      </c>
      <c r="E10" s="7">
        <v>25</v>
      </c>
      <c r="H10" s="11"/>
    </row>
    <row r="11" spans="1:8" s="14" customFormat="1" ht="27.75" customHeight="1">
      <c r="A11" s="10" t="s">
        <v>76</v>
      </c>
      <c r="B11" s="12">
        <v>1</v>
      </c>
      <c r="C11" s="12">
        <v>41</v>
      </c>
      <c r="D11" s="12">
        <v>26</v>
      </c>
      <c r="E11" s="12">
        <v>15</v>
      </c>
      <c r="H11" s="13"/>
    </row>
    <row r="12" spans="1:8" s="16" customFormat="1" ht="27.75" customHeight="1">
      <c r="A12" s="10" t="s">
        <v>77</v>
      </c>
      <c r="B12" s="7">
        <v>1</v>
      </c>
      <c r="C12" s="7">
        <v>55</v>
      </c>
      <c r="D12" s="7">
        <v>36</v>
      </c>
      <c r="E12" s="7">
        <v>19</v>
      </c>
      <c r="H12" s="15"/>
    </row>
    <row r="13" spans="1:8" s="9" customFormat="1" ht="27.75" customHeight="1">
      <c r="A13" s="10" t="s">
        <v>78</v>
      </c>
      <c r="B13" s="7">
        <v>2</v>
      </c>
      <c r="C13" s="7">
        <v>144</v>
      </c>
      <c r="D13" s="7">
        <v>58</v>
      </c>
      <c r="E13" s="7">
        <v>86</v>
      </c>
      <c r="H13" s="8"/>
    </row>
    <row r="14" spans="1:8" s="9" customFormat="1" ht="27.75" customHeight="1">
      <c r="A14" s="10" t="s">
        <v>79</v>
      </c>
      <c r="B14" s="7">
        <v>1</v>
      </c>
      <c r="C14" s="7">
        <v>28</v>
      </c>
      <c r="D14" s="7">
        <v>13</v>
      </c>
      <c r="E14" s="7">
        <v>15</v>
      </c>
      <c r="H14" s="8"/>
    </row>
    <row r="15" spans="1:8" s="9" customFormat="1" ht="27.75" customHeight="1">
      <c r="A15" s="10" t="s">
        <v>80</v>
      </c>
      <c r="B15" s="7">
        <v>3</v>
      </c>
      <c r="C15" s="7">
        <v>76</v>
      </c>
      <c r="D15" s="7">
        <v>40</v>
      </c>
      <c r="E15" s="7">
        <v>36</v>
      </c>
      <c r="H15" s="8"/>
    </row>
    <row r="16" spans="1:8" s="9" customFormat="1" ht="27.75" customHeight="1">
      <c r="A16" s="10" t="s">
        <v>81</v>
      </c>
      <c r="B16" s="7">
        <v>1</v>
      </c>
      <c r="C16" s="7">
        <v>14</v>
      </c>
      <c r="D16" s="7">
        <v>3</v>
      </c>
      <c r="E16" s="7">
        <v>11</v>
      </c>
      <c r="H16" s="8"/>
    </row>
    <row r="17" spans="1:8" s="9" customFormat="1" ht="27.75" customHeight="1">
      <c r="A17" s="10" t="s">
        <v>82</v>
      </c>
      <c r="B17" s="7">
        <v>2</v>
      </c>
      <c r="C17" s="7">
        <v>142</v>
      </c>
      <c r="D17" s="7">
        <v>82</v>
      </c>
      <c r="E17" s="7">
        <v>60</v>
      </c>
      <c r="H17" s="8"/>
    </row>
    <row r="18" spans="1:8" s="9" customFormat="1" ht="27.75" customHeight="1">
      <c r="A18" s="10" t="s">
        <v>83</v>
      </c>
      <c r="B18" s="12">
        <v>1</v>
      </c>
      <c r="C18" s="12">
        <v>82</v>
      </c>
      <c r="D18" s="12">
        <v>34</v>
      </c>
      <c r="E18" s="12">
        <v>48</v>
      </c>
      <c r="H18" s="8"/>
    </row>
    <row r="19" spans="1:8" s="9" customFormat="1" ht="27.75" customHeight="1">
      <c r="A19" s="10" t="s">
        <v>84</v>
      </c>
      <c r="B19" s="7">
        <v>1</v>
      </c>
      <c r="C19" s="7">
        <v>30</v>
      </c>
      <c r="D19" s="7">
        <v>15</v>
      </c>
      <c r="E19" s="7">
        <v>15</v>
      </c>
      <c r="H19" s="8"/>
    </row>
    <row r="20" spans="1:8" s="9" customFormat="1" ht="27.75" customHeight="1">
      <c r="A20" s="10" t="s">
        <v>85</v>
      </c>
      <c r="B20" s="7">
        <v>2</v>
      </c>
      <c r="C20" s="7">
        <v>38</v>
      </c>
      <c r="D20" s="7">
        <v>10</v>
      </c>
      <c r="E20" s="7">
        <v>28</v>
      </c>
      <c r="H20" s="8"/>
    </row>
    <row r="21" spans="1:8" s="9" customFormat="1" ht="27.75" customHeight="1">
      <c r="A21" s="10" t="s">
        <v>86</v>
      </c>
      <c r="B21" s="7">
        <v>4</v>
      </c>
      <c r="C21" s="12">
        <v>98</v>
      </c>
      <c r="D21" s="12">
        <v>53</v>
      </c>
      <c r="E21" s="12">
        <v>45</v>
      </c>
      <c r="H21" s="8"/>
    </row>
    <row r="22" spans="1:8" s="9" customFormat="1" ht="27.75" customHeight="1" thickBot="1">
      <c r="A22" s="17" t="s">
        <v>87</v>
      </c>
      <c r="B22" s="18">
        <v>2</v>
      </c>
      <c r="C22" s="18">
        <v>148</v>
      </c>
      <c r="D22" s="18">
        <v>75</v>
      </c>
      <c r="E22" s="18">
        <v>73</v>
      </c>
      <c r="H22" s="8"/>
    </row>
    <row r="23" spans="1:8" ht="20.65" customHeight="1">
      <c r="A23" s="21" t="s">
        <v>70</v>
      </c>
    </row>
    <row r="24" spans="1:8" ht="15" customHeight="1"/>
    <row r="29" spans="1:8" ht="29.65" customHeight="1">
      <c r="A29" s="233"/>
      <c r="B29" s="233"/>
      <c r="C29" s="233"/>
      <c r="D29" s="233"/>
      <c r="E29" s="233"/>
    </row>
  </sheetData>
  <mergeCells count="6">
    <mergeCell ref="A29:E29"/>
    <mergeCell ref="C3:E3"/>
    <mergeCell ref="A1:E1"/>
    <mergeCell ref="A2:E2"/>
    <mergeCell ref="A3:A4"/>
    <mergeCell ref="B3:B4"/>
  </mergeCells>
  <phoneticPr fontId="1" type="noConversion"/>
  <pageMargins left="0.98425196850393704" right="0" top="0.59" bottom="0.39370078740157483" header="0.39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38"/>
  <sheetViews>
    <sheetView zoomScaleNormal="100" zoomScaleSheetLayoutView="100" workbookViewId="0">
      <selection activeCell="B5" sqref="B5:E5"/>
    </sheetView>
  </sheetViews>
  <sheetFormatPr defaultRowHeight="29.65" customHeight="1"/>
  <cols>
    <col min="1" max="1" width="33.625" style="3" customWidth="1"/>
    <col min="2" max="2" width="16.375" style="1" customWidth="1"/>
    <col min="3" max="5" width="13.125" style="1" customWidth="1"/>
    <col min="6" max="16384" width="9" style="3"/>
  </cols>
  <sheetData>
    <row r="1" spans="1:5" s="5" customFormat="1" ht="42" customHeight="1">
      <c r="A1" s="218" t="s">
        <v>61</v>
      </c>
      <c r="B1" s="218"/>
      <c r="C1" s="218"/>
      <c r="D1" s="218"/>
      <c r="E1" s="218"/>
    </row>
    <row r="2" spans="1:5" s="5" customFormat="1" ht="18" customHeight="1" thickBot="1">
      <c r="A2" s="224" t="s">
        <v>67</v>
      </c>
      <c r="B2" s="224"/>
      <c r="C2" s="224"/>
      <c r="D2" s="224"/>
      <c r="E2" s="224"/>
    </row>
    <row r="3" spans="1:5" ht="29.65" customHeight="1">
      <c r="A3" s="236" t="s">
        <v>1</v>
      </c>
      <c r="B3" s="237" t="s">
        <v>62</v>
      </c>
      <c r="C3" s="234" t="s">
        <v>63</v>
      </c>
      <c r="D3" s="235"/>
      <c r="E3" s="235"/>
    </row>
    <row r="4" spans="1:5" ht="29.65" customHeight="1">
      <c r="A4" s="232"/>
      <c r="B4" s="238"/>
      <c r="C4" s="19" t="s">
        <v>64</v>
      </c>
      <c r="D4" s="19" t="s">
        <v>65</v>
      </c>
      <c r="E4" s="20" t="s">
        <v>66</v>
      </c>
    </row>
    <row r="5" spans="1:5" s="26" customFormat="1" ht="30.4" customHeight="1">
      <c r="A5" s="22" t="s">
        <v>0</v>
      </c>
      <c r="B5" s="23">
        <f>+SUM(B6:B31)</f>
        <v>46</v>
      </c>
      <c r="C5" s="24">
        <f>+SUM(C6:C31)</f>
        <v>2264</v>
      </c>
      <c r="D5" s="24">
        <f>+SUM(D6:D31)</f>
        <v>1056</v>
      </c>
      <c r="E5" s="24">
        <f>+SUM(E6:E31)</f>
        <v>1208</v>
      </c>
    </row>
    <row r="6" spans="1:5" s="9" customFormat="1" ht="27.75" customHeight="1">
      <c r="A6" s="10" t="s">
        <v>35</v>
      </c>
      <c r="B6" s="27">
        <v>4</v>
      </c>
      <c r="C6" s="7">
        <v>168</v>
      </c>
      <c r="D6" s="7">
        <v>37</v>
      </c>
      <c r="E6" s="7">
        <v>131</v>
      </c>
    </row>
    <row r="7" spans="1:5" s="8" customFormat="1" ht="27.75" customHeight="1">
      <c r="A7" s="10" t="s">
        <v>36</v>
      </c>
      <c r="B7" s="27">
        <v>1</v>
      </c>
      <c r="C7" s="7">
        <v>125</v>
      </c>
      <c r="D7" s="7">
        <v>63</v>
      </c>
      <c r="E7" s="7">
        <v>62</v>
      </c>
    </row>
    <row r="8" spans="1:5" s="9" customFormat="1" ht="27.75" customHeight="1">
      <c r="A8" s="10" t="s">
        <v>37</v>
      </c>
      <c r="B8" s="27">
        <v>1</v>
      </c>
      <c r="C8" s="7">
        <v>60</v>
      </c>
      <c r="D8" s="7">
        <v>23</v>
      </c>
      <c r="E8" s="7">
        <v>37</v>
      </c>
    </row>
    <row r="9" spans="1:5" s="9" customFormat="1" ht="27.75" customHeight="1">
      <c r="A9" s="10" t="s">
        <v>38</v>
      </c>
      <c r="B9" s="27">
        <v>3</v>
      </c>
      <c r="C9" s="7">
        <v>313</v>
      </c>
      <c r="D9" s="7">
        <v>176</v>
      </c>
      <c r="E9" s="7">
        <v>137</v>
      </c>
    </row>
    <row r="10" spans="1:5" s="6" customFormat="1" ht="27.75" customHeight="1">
      <c r="A10" s="10" t="s">
        <v>39</v>
      </c>
      <c r="B10" s="27">
        <v>1</v>
      </c>
      <c r="C10" s="7">
        <v>73</v>
      </c>
      <c r="D10" s="7">
        <v>21</v>
      </c>
      <c r="E10" s="7">
        <v>52</v>
      </c>
    </row>
    <row r="11" spans="1:5" s="6" customFormat="1" ht="27.75" customHeight="1">
      <c r="A11" s="10" t="s">
        <v>40</v>
      </c>
      <c r="B11" s="27">
        <v>1</v>
      </c>
      <c r="C11" s="7">
        <v>38</v>
      </c>
      <c r="D11" s="7">
        <v>22</v>
      </c>
      <c r="E11" s="7">
        <v>16</v>
      </c>
    </row>
    <row r="12" spans="1:5" s="6" customFormat="1" ht="27.75" customHeight="1">
      <c r="A12" s="10" t="s">
        <v>41</v>
      </c>
      <c r="B12" s="27">
        <v>1</v>
      </c>
      <c r="C12" s="7">
        <v>31</v>
      </c>
      <c r="D12" s="7">
        <v>14</v>
      </c>
      <c r="E12" s="7">
        <v>17</v>
      </c>
    </row>
    <row r="13" spans="1:5" s="14" customFormat="1" ht="27.75" customHeight="1">
      <c r="A13" s="10" t="s">
        <v>42</v>
      </c>
      <c r="B13" s="28">
        <v>1</v>
      </c>
      <c r="C13" s="12">
        <v>49</v>
      </c>
      <c r="D13" s="12">
        <v>29</v>
      </c>
      <c r="E13" s="12">
        <v>20</v>
      </c>
    </row>
    <row r="14" spans="1:5" s="16" customFormat="1" ht="27.75" customHeight="1">
      <c r="A14" s="10" t="s">
        <v>43</v>
      </c>
      <c r="B14" s="27">
        <v>1</v>
      </c>
      <c r="C14" s="7">
        <v>38</v>
      </c>
      <c r="D14" s="7">
        <v>13</v>
      </c>
      <c r="E14" s="7">
        <v>25</v>
      </c>
    </row>
    <row r="15" spans="1:5" s="6" customFormat="1" ht="27.75" customHeight="1">
      <c r="A15" s="10" t="s">
        <v>44</v>
      </c>
      <c r="B15" s="27">
        <v>1</v>
      </c>
      <c r="C15" s="7">
        <v>6</v>
      </c>
      <c r="D15" s="7">
        <v>3</v>
      </c>
      <c r="E15" s="7">
        <v>3</v>
      </c>
    </row>
    <row r="16" spans="1:5" s="6" customFormat="1" ht="27.75" customHeight="1">
      <c r="A16" s="10" t="s">
        <v>45</v>
      </c>
      <c r="B16" s="27">
        <v>1</v>
      </c>
      <c r="C16" s="7">
        <v>73</v>
      </c>
      <c r="D16" s="7">
        <v>36</v>
      </c>
      <c r="E16" s="7">
        <v>37</v>
      </c>
    </row>
    <row r="17" spans="1:5" s="9" customFormat="1" ht="27.75" customHeight="1">
      <c r="A17" s="10" t="s">
        <v>46</v>
      </c>
      <c r="B17" s="27">
        <v>13</v>
      </c>
      <c r="C17" s="7">
        <v>601</v>
      </c>
      <c r="D17" s="7">
        <v>215</v>
      </c>
      <c r="E17" s="7">
        <v>386</v>
      </c>
    </row>
    <row r="18" spans="1:5" s="9" customFormat="1" ht="27.75" customHeight="1">
      <c r="A18" s="10" t="s">
        <v>47</v>
      </c>
      <c r="B18" s="27">
        <v>1</v>
      </c>
      <c r="C18" s="7">
        <v>40</v>
      </c>
      <c r="D18" s="7">
        <v>26</v>
      </c>
      <c r="E18" s="7">
        <v>14</v>
      </c>
    </row>
    <row r="19" spans="1:5" s="9" customFormat="1" ht="27.75" customHeight="1">
      <c r="A19" s="10" t="s">
        <v>48</v>
      </c>
      <c r="B19" s="28">
        <v>1</v>
      </c>
      <c r="C19" s="12">
        <v>80</v>
      </c>
      <c r="D19" s="12">
        <v>36</v>
      </c>
      <c r="E19" s="12">
        <v>44</v>
      </c>
    </row>
    <row r="20" spans="1:5" s="9" customFormat="1" ht="27.75" customHeight="1">
      <c r="A20" s="10" t="s">
        <v>49</v>
      </c>
      <c r="B20" s="28">
        <v>1</v>
      </c>
      <c r="C20" s="12">
        <v>40</v>
      </c>
      <c r="D20" s="12">
        <v>20</v>
      </c>
      <c r="E20" s="12">
        <v>20</v>
      </c>
    </row>
    <row r="21" spans="1:5" s="9" customFormat="1" ht="27.75" customHeight="1">
      <c r="A21" s="10" t="s">
        <v>50</v>
      </c>
      <c r="B21" s="28">
        <v>1</v>
      </c>
      <c r="C21" s="12">
        <v>31</v>
      </c>
      <c r="D21" s="12">
        <v>22</v>
      </c>
      <c r="E21" s="12">
        <v>9</v>
      </c>
    </row>
    <row r="22" spans="1:5" s="9" customFormat="1" ht="27.75" customHeight="1">
      <c r="A22" s="10" t="s">
        <v>51</v>
      </c>
      <c r="B22" s="28">
        <v>1</v>
      </c>
      <c r="C22" s="12">
        <v>75</v>
      </c>
      <c r="D22" s="12">
        <v>50</v>
      </c>
      <c r="E22" s="12">
        <v>25</v>
      </c>
    </row>
    <row r="23" spans="1:5" s="9" customFormat="1" ht="27.75" customHeight="1">
      <c r="A23" s="10" t="s">
        <v>52</v>
      </c>
      <c r="B23" s="28">
        <v>1</v>
      </c>
      <c r="C23" s="12">
        <v>36</v>
      </c>
      <c r="D23" s="12">
        <v>24</v>
      </c>
      <c r="E23" s="12">
        <v>12</v>
      </c>
    </row>
    <row r="24" spans="1:5" s="9" customFormat="1" ht="27.75" customHeight="1">
      <c r="A24" s="10" t="s">
        <v>53</v>
      </c>
      <c r="B24" s="28">
        <v>1</v>
      </c>
      <c r="C24" s="12">
        <v>56</v>
      </c>
      <c r="D24" s="12">
        <v>32</v>
      </c>
      <c r="E24" s="12">
        <v>24</v>
      </c>
    </row>
    <row r="25" spans="1:5" s="9" customFormat="1" ht="27.75" customHeight="1">
      <c r="A25" s="10" t="s">
        <v>54</v>
      </c>
      <c r="B25" s="28">
        <v>1</v>
      </c>
      <c r="C25" s="12">
        <v>46</v>
      </c>
      <c r="D25" s="12">
        <v>24</v>
      </c>
      <c r="E25" s="12">
        <v>22</v>
      </c>
    </row>
    <row r="26" spans="1:5" s="9" customFormat="1" ht="27.75" customHeight="1">
      <c r="A26" s="10" t="s">
        <v>55</v>
      </c>
      <c r="B26" s="28">
        <v>1</v>
      </c>
      <c r="C26" s="12">
        <v>27</v>
      </c>
      <c r="D26" s="12">
        <v>16</v>
      </c>
      <c r="E26" s="12">
        <v>11</v>
      </c>
    </row>
    <row r="27" spans="1:5" s="9" customFormat="1" ht="27.75" customHeight="1">
      <c r="A27" s="10" t="s">
        <v>56</v>
      </c>
      <c r="B27" s="28">
        <v>1</v>
      </c>
      <c r="C27" s="12">
        <v>42</v>
      </c>
      <c r="D27" s="12">
        <v>29</v>
      </c>
      <c r="E27" s="12">
        <v>13</v>
      </c>
    </row>
    <row r="28" spans="1:5" s="9" customFormat="1" ht="27.75" customHeight="1">
      <c r="A28" s="10" t="s">
        <v>57</v>
      </c>
      <c r="B28" s="27">
        <v>2</v>
      </c>
      <c r="C28" s="7">
        <v>49</v>
      </c>
      <c r="D28" s="7">
        <v>35</v>
      </c>
      <c r="E28" s="7">
        <v>14</v>
      </c>
    </row>
    <row r="29" spans="1:5" s="9" customFormat="1" ht="27.75" customHeight="1">
      <c r="A29" s="10" t="s">
        <v>58</v>
      </c>
      <c r="B29" s="27">
        <v>2</v>
      </c>
      <c r="C29" s="7">
        <v>49</v>
      </c>
      <c r="D29" s="7">
        <v>19</v>
      </c>
      <c r="E29" s="7">
        <v>30</v>
      </c>
    </row>
    <row r="30" spans="1:5" s="9" customFormat="1" ht="27.75" customHeight="1">
      <c r="A30" s="10" t="s">
        <v>59</v>
      </c>
      <c r="B30" s="27">
        <v>2</v>
      </c>
      <c r="C30" s="12">
        <v>80</v>
      </c>
      <c r="D30" s="12">
        <v>48</v>
      </c>
      <c r="E30" s="12">
        <v>32</v>
      </c>
    </row>
    <row r="31" spans="1:5" s="9" customFormat="1" ht="27.75" customHeight="1" thickBot="1">
      <c r="A31" s="17" t="s">
        <v>60</v>
      </c>
      <c r="B31" s="29">
        <v>1</v>
      </c>
      <c r="C31" s="18">
        <v>38</v>
      </c>
      <c r="D31" s="18">
        <v>23</v>
      </c>
      <c r="E31" s="18">
        <v>15</v>
      </c>
    </row>
    <row r="32" spans="1:5" ht="20.65" customHeight="1">
      <c r="A32" s="21" t="s">
        <v>33</v>
      </c>
    </row>
    <row r="33" spans="1:5" ht="15" customHeight="1"/>
    <row r="38" spans="1:5" ht="29.65" customHeight="1">
      <c r="A38" s="233"/>
      <c r="B38" s="233"/>
      <c r="C38" s="233"/>
      <c r="D38" s="233"/>
      <c r="E38" s="233"/>
    </row>
  </sheetData>
  <mergeCells count="6">
    <mergeCell ref="A38:E38"/>
    <mergeCell ref="C3:E3"/>
    <mergeCell ref="A1:E1"/>
    <mergeCell ref="A2:E2"/>
    <mergeCell ref="A3:A4"/>
    <mergeCell ref="B3:B4"/>
  </mergeCells>
  <phoneticPr fontId="1" type="noConversion"/>
  <pageMargins left="0.98425196850393704" right="0" top="0.59" bottom="0.39370078740157483" header="0.39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96C6-7B7C-4956-8C1F-658BD2C0C4AE}">
  <dimension ref="A1:BF25"/>
  <sheetViews>
    <sheetView tabSelected="1" view="pageBreakPreview" topLeftCell="G1" zoomScale="25" zoomScaleNormal="40" zoomScaleSheetLayoutView="25" zoomScalePageLayoutView="25" workbookViewId="0">
      <selection activeCell="BB3" sqref="BB3:BE3"/>
    </sheetView>
  </sheetViews>
  <sheetFormatPr defaultColWidth="9" defaultRowHeight="16.5"/>
  <cols>
    <col min="1" max="1" width="38.875" style="121" customWidth="1"/>
    <col min="2" max="2" width="27.125" style="121" customWidth="1"/>
    <col min="3" max="3" width="31" style="121" bestFit="1" customWidth="1"/>
    <col min="4" max="4" width="32.5" style="121" customWidth="1"/>
    <col min="5" max="5" width="26.75" style="121" bestFit="1" customWidth="1"/>
    <col min="6" max="9" width="18" style="118" customWidth="1"/>
    <col min="10" max="10" width="21.5" style="118" customWidth="1"/>
    <col min="11" max="11" width="18" style="118" customWidth="1"/>
    <col min="12" max="12" width="23.625" style="118" customWidth="1"/>
    <col min="13" max="13" width="23" style="118" customWidth="1"/>
    <col min="14" max="15" width="18" style="118" customWidth="1"/>
    <col min="16" max="16" width="25.875" style="118" customWidth="1"/>
    <col min="17" max="17" width="18" style="118" customWidth="1"/>
    <col min="18" max="18" width="20.75" style="118" customWidth="1"/>
    <col min="19" max="19" width="21.5" style="118" customWidth="1"/>
    <col min="20" max="29" width="18" style="118" customWidth="1"/>
    <col min="30" max="30" width="20.75" style="118" bestFit="1" customWidth="1"/>
    <col min="31" max="35" width="18" style="118" customWidth="1"/>
    <col min="36" max="36" width="23.375" style="118" customWidth="1"/>
    <col min="37" max="37" width="20" style="118" customWidth="1"/>
    <col min="38" max="53" width="18" style="118" customWidth="1"/>
    <col min="54" max="54" width="26.5" style="118" customWidth="1"/>
    <col min="55" max="55" width="18" style="118" customWidth="1"/>
    <col min="56" max="56" width="0" style="118" hidden="1" customWidth="1"/>
    <col min="57" max="57" width="5.5" style="118" hidden="1" customWidth="1"/>
    <col min="58" max="58" width="9.25" style="118" bestFit="1" customWidth="1"/>
    <col min="59" max="256" width="9" style="118"/>
    <col min="257" max="257" width="25.875" style="118" customWidth="1"/>
    <col min="258" max="258" width="18.375" style="118" customWidth="1"/>
    <col min="259" max="260" width="21.125" style="118" bestFit="1" customWidth="1"/>
    <col min="261" max="261" width="18.25" style="118" bestFit="1" customWidth="1"/>
    <col min="262" max="262" width="11.125" style="118" bestFit="1" customWidth="1"/>
    <col min="263" max="263" width="15.75" style="118" bestFit="1" customWidth="1"/>
    <col min="264" max="264" width="11.125" style="118" bestFit="1" customWidth="1"/>
    <col min="265" max="265" width="15.75" style="118" bestFit="1" customWidth="1"/>
    <col min="266" max="266" width="11.125" style="118" bestFit="1" customWidth="1"/>
    <col min="267" max="271" width="15.75" style="118" bestFit="1" customWidth="1"/>
    <col min="272" max="272" width="11.125" style="118" bestFit="1" customWidth="1"/>
    <col min="273" max="279" width="15.75" style="118" bestFit="1" customWidth="1"/>
    <col min="280" max="280" width="11.125" style="118" bestFit="1" customWidth="1"/>
    <col min="281" max="281" width="15.75" style="118" bestFit="1" customWidth="1"/>
    <col min="282" max="282" width="11.125" style="118" bestFit="1" customWidth="1"/>
    <col min="283" max="283" width="15.75" style="118" bestFit="1" customWidth="1"/>
    <col min="284" max="284" width="11.125" style="118" bestFit="1" customWidth="1"/>
    <col min="285" max="285" width="15.75" style="118" bestFit="1" customWidth="1"/>
    <col min="286" max="286" width="11.125" style="118" bestFit="1" customWidth="1"/>
    <col min="287" max="287" width="15.75" style="118" bestFit="1" customWidth="1"/>
    <col min="288" max="288" width="11.125" style="118" bestFit="1" customWidth="1"/>
    <col min="289" max="289" width="15.75" style="118" customWidth="1"/>
    <col min="290" max="290" width="11.125" style="118" bestFit="1" customWidth="1"/>
    <col min="291" max="291" width="15.75" style="118" bestFit="1" customWidth="1"/>
    <col min="292" max="292" width="11.125" style="118" bestFit="1" customWidth="1"/>
    <col min="293" max="293" width="15.75" style="118" bestFit="1" customWidth="1"/>
    <col min="294" max="294" width="11.125" style="118" bestFit="1" customWidth="1"/>
    <col min="295" max="295" width="15.75" style="118" bestFit="1" customWidth="1"/>
    <col min="296" max="296" width="11.125" style="118" bestFit="1" customWidth="1"/>
    <col min="297" max="297" width="15.75" style="118" bestFit="1" customWidth="1"/>
    <col min="298" max="298" width="11.125" style="118" bestFit="1" customWidth="1"/>
    <col min="299" max="299" width="15.75" style="118" bestFit="1" customWidth="1"/>
    <col min="300" max="300" width="11.125" style="118" bestFit="1" customWidth="1"/>
    <col min="301" max="301" width="15.75" style="118" bestFit="1" customWidth="1"/>
    <col min="302" max="302" width="11.125" style="118" bestFit="1" customWidth="1"/>
    <col min="303" max="303" width="15.75" style="118" bestFit="1" customWidth="1"/>
    <col min="304" max="304" width="11.125" style="118" bestFit="1" customWidth="1"/>
    <col min="305" max="305" width="15.75" style="118" customWidth="1"/>
    <col min="306" max="306" width="11.125" style="118" bestFit="1" customWidth="1"/>
    <col min="307" max="307" width="15.75" style="118" bestFit="1" customWidth="1"/>
    <col min="308" max="308" width="11.125" style="118" bestFit="1" customWidth="1"/>
    <col min="309" max="309" width="15.75" style="118" bestFit="1" customWidth="1"/>
    <col min="310" max="310" width="11.125" style="118" bestFit="1" customWidth="1"/>
    <col min="311" max="311" width="15.75" style="118" bestFit="1" customWidth="1"/>
    <col min="312" max="313" width="0" style="118" hidden="1" customWidth="1"/>
    <col min="314" max="314" width="9.25" style="118" bestFit="1" customWidth="1"/>
    <col min="315" max="512" width="9" style="118"/>
    <col min="513" max="513" width="25.875" style="118" customWidth="1"/>
    <col min="514" max="514" width="18.375" style="118" customWidth="1"/>
    <col min="515" max="516" width="21.125" style="118" bestFit="1" customWidth="1"/>
    <col min="517" max="517" width="18.25" style="118" bestFit="1" customWidth="1"/>
    <col min="518" max="518" width="11.125" style="118" bestFit="1" customWidth="1"/>
    <col min="519" max="519" width="15.75" style="118" bestFit="1" customWidth="1"/>
    <col min="520" max="520" width="11.125" style="118" bestFit="1" customWidth="1"/>
    <col min="521" max="521" width="15.75" style="118" bestFit="1" customWidth="1"/>
    <col min="522" max="522" width="11.125" style="118" bestFit="1" customWidth="1"/>
    <col min="523" max="527" width="15.75" style="118" bestFit="1" customWidth="1"/>
    <col min="528" max="528" width="11.125" style="118" bestFit="1" customWidth="1"/>
    <col min="529" max="535" width="15.75" style="118" bestFit="1" customWidth="1"/>
    <col min="536" max="536" width="11.125" style="118" bestFit="1" customWidth="1"/>
    <col min="537" max="537" width="15.75" style="118" bestFit="1" customWidth="1"/>
    <col min="538" max="538" width="11.125" style="118" bestFit="1" customWidth="1"/>
    <col min="539" max="539" width="15.75" style="118" bestFit="1" customWidth="1"/>
    <col min="540" max="540" width="11.125" style="118" bestFit="1" customWidth="1"/>
    <col min="541" max="541" width="15.75" style="118" bestFit="1" customWidth="1"/>
    <col min="542" max="542" width="11.125" style="118" bestFit="1" customWidth="1"/>
    <col min="543" max="543" width="15.75" style="118" bestFit="1" customWidth="1"/>
    <col min="544" max="544" width="11.125" style="118" bestFit="1" customWidth="1"/>
    <col min="545" max="545" width="15.75" style="118" customWidth="1"/>
    <col min="546" max="546" width="11.125" style="118" bestFit="1" customWidth="1"/>
    <col min="547" max="547" width="15.75" style="118" bestFit="1" customWidth="1"/>
    <col min="548" max="548" width="11.125" style="118" bestFit="1" customWidth="1"/>
    <col min="549" max="549" width="15.75" style="118" bestFit="1" customWidth="1"/>
    <col min="550" max="550" width="11.125" style="118" bestFit="1" customWidth="1"/>
    <col min="551" max="551" width="15.75" style="118" bestFit="1" customWidth="1"/>
    <col min="552" max="552" width="11.125" style="118" bestFit="1" customWidth="1"/>
    <col min="553" max="553" width="15.75" style="118" bestFit="1" customWidth="1"/>
    <col min="554" max="554" width="11.125" style="118" bestFit="1" customWidth="1"/>
    <col min="555" max="555" width="15.75" style="118" bestFit="1" customWidth="1"/>
    <col min="556" max="556" width="11.125" style="118" bestFit="1" customWidth="1"/>
    <col min="557" max="557" width="15.75" style="118" bestFit="1" customWidth="1"/>
    <col min="558" max="558" width="11.125" style="118" bestFit="1" customWidth="1"/>
    <col min="559" max="559" width="15.75" style="118" bestFit="1" customWidth="1"/>
    <col min="560" max="560" width="11.125" style="118" bestFit="1" customWidth="1"/>
    <col min="561" max="561" width="15.75" style="118" customWidth="1"/>
    <col min="562" max="562" width="11.125" style="118" bestFit="1" customWidth="1"/>
    <col min="563" max="563" width="15.75" style="118" bestFit="1" customWidth="1"/>
    <col min="564" max="564" width="11.125" style="118" bestFit="1" customWidth="1"/>
    <col min="565" max="565" width="15.75" style="118" bestFit="1" customWidth="1"/>
    <col min="566" max="566" width="11.125" style="118" bestFit="1" customWidth="1"/>
    <col min="567" max="567" width="15.75" style="118" bestFit="1" customWidth="1"/>
    <col min="568" max="569" width="0" style="118" hidden="1" customWidth="1"/>
    <col min="570" max="570" width="9.25" style="118" bestFit="1" customWidth="1"/>
    <col min="571" max="768" width="9" style="118"/>
    <col min="769" max="769" width="25.875" style="118" customWidth="1"/>
    <col min="770" max="770" width="18.375" style="118" customWidth="1"/>
    <col min="771" max="772" width="21.125" style="118" bestFit="1" customWidth="1"/>
    <col min="773" max="773" width="18.25" style="118" bestFit="1" customWidth="1"/>
    <col min="774" max="774" width="11.125" style="118" bestFit="1" customWidth="1"/>
    <col min="775" max="775" width="15.75" style="118" bestFit="1" customWidth="1"/>
    <col min="776" max="776" width="11.125" style="118" bestFit="1" customWidth="1"/>
    <col min="777" max="777" width="15.75" style="118" bestFit="1" customWidth="1"/>
    <col min="778" max="778" width="11.125" style="118" bestFit="1" customWidth="1"/>
    <col min="779" max="783" width="15.75" style="118" bestFit="1" customWidth="1"/>
    <col min="784" max="784" width="11.125" style="118" bestFit="1" customWidth="1"/>
    <col min="785" max="791" width="15.75" style="118" bestFit="1" customWidth="1"/>
    <col min="792" max="792" width="11.125" style="118" bestFit="1" customWidth="1"/>
    <col min="793" max="793" width="15.75" style="118" bestFit="1" customWidth="1"/>
    <col min="794" max="794" width="11.125" style="118" bestFit="1" customWidth="1"/>
    <col min="795" max="795" width="15.75" style="118" bestFit="1" customWidth="1"/>
    <col min="796" max="796" width="11.125" style="118" bestFit="1" customWidth="1"/>
    <col min="797" max="797" width="15.75" style="118" bestFit="1" customWidth="1"/>
    <col min="798" max="798" width="11.125" style="118" bestFit="1" customWidth="1"/>
    <col min="799" max="799" width="15.75" style="118" bestFit="1" customWidth="1"/>
    <col min="800" max="800" width="11.125" style="118" bestFit="1" customWidth="1"/>
    <col min="801" max="801" width="15.75" style="118" customWidth="1"/>
    <col min="802" max="802" width="11.125" style="118" bestFit="1" customWidth="1"/>
    <col min="803" max="803" width="15.75" style="118" bestFit="1" customWidth="1"/>
    <col min="804" max="804" width="11.125" style="118" bestFit="1" customWidth="1"/>
    <col min="805" max="805" width="15.75" style="118" bestFit="1" customWidth="1"/>
    <col min="806" max="806" width="11.125" style="118" bestFit="1" customWidth="1"/>
    <col min="807" max="807" width="15.75" style="118" bestFit="1" customWidth="1"/>
    <col min="808" max="808" width="11.125" style="118" bestFit="1" customWidth="1"/>
    <col min="809" max="809" width="15.75" style="118" bestFit="1" customWidth="1"/>
    <col min="810" max="810" width="11.125" style="118" bestFit="1" customWidth="1"/>
    <col min="811" max="811" width="15.75" style="118" bestFit="1" customWidth="1"/>
    <col min="812" max="812" width="11.125" style="118" bestFit="1" customWidth="1"/>
    <col min="813" max="813" width="15.75" style="118" bestFit="1" customWidth="1"/>
    <col min="814" max="814" width="11.125" style="118" bestFit="1" customWidth="1"/>
    <col min="815" max="815" width="15.75" style="118" bestFit="1" customWidth="1"/>
    <col min="816" max="816" width="11.125" style="118" bestFit="1" customWidth="1"/>
    <col min="817" max="817" width="15.75" style="118" customWidth="1"/>
    <col min="818" max="818" width="11.125" style="118" bestFit="1" customWidth="1"/>
    <col min="819" max="819" width="15.75" style="118" bestFit="1" customWidth="1"/>
    <col min="820" max="820" width="11.125" style="118" bestFit="1" customWidth="1"/>
    <col min="821" max="821" width="15.75" style="118" bestFit="1" customWidth="1"/>
    <col min="822" max="822" width="11.125" style="118" bestFit="1" customWidth="1"/>
    <col min="823" max="823" width="15.75" style="118" bestFit="1" customWidth="1"/>
    <col min="824" max="825" width="0" style="118" hidden="1" customWidth="1"/>
    <col min="826" max="826" width="9.25" style="118" bestFit="1" customWidth="1"/>
    <col min="827" max="1024" width="9" style="118"/>
    <col min="1025" max="1025" width="25.875" style="118" customWidth="1"/>
    <col min="1026" max="1026" width="18.375" style="118" customWidth="1"/>
    <col min="1027" max="1028" width="21.125" style="118" bestFit="1" customWidth="1"/>
    <col min="1029" max="1029" width="18.25" style="118" bestFit="1" customWidth="1"/>
    <col min="1030" max="1030" width="11.125" style="118" bestFit="1" customWidth="1"/>
    <col min="1031" max="1031" width="15.75" style="118" bestFit="1" customWidth="1"/>
    <col min="1032" max="1032" width="11.125" style="118" bestFit="1" customWidth="1"/>
    <col min="1033" max="1033" width="15.75" style="118" bestFit="1" customWidth="1"/>
    <col min="1034" max="1034" width="11.125" style="118" bestFit="1" customWidth="1"/>
    <col min="1035" max="1039" width="15.75" style="118" bestFit="1" customWidth="1"/>
    <col min="1040" max="1040" width="11.125" style="118" bestFit="1" customWidth="1"/>
    <col min="1041" max="1047" width="15.75" style="118" bestFit="1" customWidth="1"/>
    <col min="1048" max="1048" width="11.125" style="118" bestFit="1" customWidth="1"/>
    <col min="1049" max="1049" width="15.75" style="118" bestFit="1" customWidth="1"/>
    <col min="1050" max="1050" width="11.125" style="118" bestFit="1" customWidth="1"/>
    <col min="1051" max="1051" width="15.75" style="118" bestFit="1" customWidth="1"/>
    <col min="1052" max="1052" width="11.125" style="118" bestFit="1" customWidth="1"/>
    <col min="1053" max="1053" width="15.75" style="118" bestFit="1" customWidth="1"/>
    <col min="1054" max="1054" width="11.125" style="118" bestFit="1" customWidth="1"/>
    <col min="1055" max="1055" width="15.75" style="118" bestFit="1" customWidth="1"/>
    <col min="1056" max="1056" width="11.125" style="118" bestFit="1" customWidth="1"/>
    <col min="1057" max="1057" width="15.75" style="118" customWidth="1"/>
    <col min="1058" max="1058" width="11.125" style="118" bestFit="1" customWidth="1"/>
    <col min="1059" max="1059" width="15.75" style="118" bestFit="1" customWidth="1"/>
    <col min="1060" max="1060" width="11.125" style="118" bestFit="1" customWidth="1"/>
    <col min="1061" max="1061" width="15.75" style="118" bestFit="1" customWidth="1"/>
    <col min="1062" max="1062" width="11.125" style="118" bestFit="1" customWidth="1"/>
    <col min="1063" max="1063" width="15.75" style="118" bestFit="1" customWidth="1"/>
    <col min="1064" max="1064" width="11.125" style="118" bestFit="1" customWidth="1"/>
    <col min="1065" max="1065" width="15.75" style="118" bestFit="1" customWidth="1"/>
    <col min="1066" max="1066" width="11.125" style="118" bestFit="1" customWidth="1"/>
    <col min="1067" max="1067" width="15.75" style="118" bestFit="1" customWidth="1"/>
    <col min="1068" max="1068" width="11.125" style="118" bestFit="1" customWidth="1"/>
    <col min="1069" max="1069" width="15.75" style="118" bestFit="1" customWidth="1"/>
    <col min="1070" max="1070" width="11.125" style="118" bestFit="1" customWidth="1"/>
    <col min="1071" max="1071" width="15.75" style="118" bestFit="1" customWidth="1"/>
    <col min="1072" max="1072" width="11.125" style="118" bestFit="1" customWidth="1"/>
    <col min="1073" max="1073" width="15.75" style="118" customWidth="1"/>
    <col min="1074" max="1074" width="11.125" style="118" bestFit="1" customWidth="1"/>
    <col min="1075" max="1075" width="15.75" style="118" bestFit="1" customWidth="1"/>
    <col min="1076" max="1076" width="11.125" style="118" bestFit="1" customWidth="1"/>
    <col min="1077" max="1077" width="15.75" style="118" bestFit="1" customWidth="1"/>
    <col min="1078" max="1078" width="11.125" style="118" bestFit="1" customWidth="1"/>
    <col min="1079" max="1079" width="15.75" style="118" bestFit="1" customWidth="1"/>
    <col min="1080" max="1081" width="0" style="118" hidden="1" customWidth="1"/>
    <col min="1082" max="1082" width="9.25" style="118" bestFit="1" customWidth="1"/>
    <col min="1083" max="1280" width="9" style="118"/>
    <col min="1281" max="1281" width="25.875" style="118" customWidth="1"/>
    <col min="1282" max="1282" width="18.375" style="118" customWidth="1"/>
    <col min="1283" max="1284" width="21.125" style="118" bestFit="1" customWidth="1"/>
    <col min="1285" max="1285" width="18.25" style="118" bestFit="1" customWidth="1"/>
    <col min="1286" max="1286" width="11.125" style="118" bestFit="1" customWidth="1"/>
    <col min="1287" max="1287" width="15.75" style="118" bestFit="1" customWidth="1"/>
    <col min="1288" max="1288" width="11.125" style="118" bestFit="1" customWidth="1"/>
    <col min="1289" max="1289" width="15.75" style="118" bestFit="1" customWidth="1"/>
    <col min="1290" max="1290" width="11.125" style="118" bestFit="1" customWidth="1"/>
    <col min="1291" max="1295" width="15.75" style="118" bestFit="1" customWidth="1"/>
    <col min="1296" max="1296" width="11.125" style="118" bestFit="1" customWidth="1"/>
    <col min="1297" max="1303" width="15.75" style="118" bestFit="1" customWidth="1"/>
    <col min="1304" max="1304" width="11.125" style="118" bestFit="1" customWidth="1"/>
    <col min="1305" max="1305" width="15.75" style="118" bestFit="1" customWidth="1"/>
    <col min="1306" max="1306" width="11.125" style="118" bestFit="1" customWidth="1"/>
    <col min="1307" max="1307" width="15.75" style="118" bestFit="1" customWidth="1"/>
    <col min="1308" max="1308" width="11.125" style="118" bestFit="1" customWidth="1"/>
    <col min="1309" max="1309" width="15.75" style="118" bestFit="1" customWidth="1"/>
    <col min="1310" max="1310" width="11.125" style="118" bestFit="1" customWidth="1"/>
    <col min="1311" max="1311" width="15.75" style="118" bestFit="1" customWidth="1"/>
    <col min="1312" max="1312" width="11.125" style="118" bestFit="1" customWidth="1"/>
    <col min="1313" max="1313" width="15.75" style="118" customWidth="1"/>
    <col min="1314" max="1314" width="11.125" style="118" bestFit="1" customWidth="1"/>
    <col min="1315" max="1315" width="15.75" style="118" bestFit="1" customWidth="1"/>
    <col min="1316" max="1316" width="11.125" style="118" bestFit="1" customWidth="1"/>
    <col min="1317" max="1317" width="15.75" style="118" bestFit="1" customWidth="1"/>
    <col min="1318" max="1318" width="11.125" style="118" bestFit="1" customWidth="1"/>
    <col min="1319" max="1319" width="15.75" style="118" bestFit="1" customWidth="1"/>
    <col min="1320" max="1320" width="11.125" style="118" bestFit="1" customWidth="1"/>
    <col min="1321" max="1321" width="15.75" style="118" bestFit="1" customWidth="1"/>
    <col min="1322" max="1322" width="11.125" style="118" bestFit="1" customWidth="1"/>
    <col min="1323" max="1323" width="15.75" style="118" bestFit="1" customWidth="1"/>
    <col min="1324" max="1324" width="11.125" style="118" bestFit="1" customWidth="1"/>
    <col min="1325" max="1325" width="15.75" style="118" bestFit="1" customWidth="1"/>
    <col min="1326" max="1326" width="11.125" style="118" bestFit="1" customWidth="1"/>
    <col min="1327" max="1327" width="15.75" style="118" bestFit="1" customWidth="1"/>
    <col min="1328" max="1328" width="11.125" style="118" bestFit="1" customWidth="1"/>
    <col min="1329" max="1329" width="15.75" style="118" customWidth="1"/>
    <col min="1330" max="1330" width="11.125" style="118" bestFit="1" customWidth="1"/>
    <col min="1331" max="1331" width="15.75" style="118" bestFit="1" customWidth="1"/>
    <col min="1332" max="1332" width="11.125" style="118" bestFit="1" customWidth="1"/>
    <col min="1333" max="1333" width="15.75" style="118" bestFit="1" customWidth="1"/>
    <col min="1334" max="1334" width="11.125" style="118" bestFit="1" customWidth="1"/>
    <col min="1335" max="1335" width="15.75" style="118" bestFit="1" customWidth="1"/>
    <col min="1336" max="1337" width="0" style="118" hidden="1" customWidth="1"/>
    <col min="1338" max="1338" width="9.25" style="118" bestFit="1" customWidth="1"/>
    <col min="1339" max="1536" width="9" style="118"/>
    <col min="1537" max="1537" width="25.875" style="118" customWidth="1"/>
    <col min="1538" max="1538" width="18.375" style="118" customWidth="1"/>
    <col min="1539" max="1540" width="21.125" style="118" bestFit="1" customWidth="1"/>
    <col min="1541" max="1541" width="18.25" style="118" bestFit="1" customWidth="1"/>
    <col min="1542" max="1542" width="11.125" style="118" bestFit="1" customWidth="1"/>
    <col min="1543" max="1543" width="15.75" style="118" bestFit="1" customWidth="1"/>
    <col min="1544" max="1544" width="11.125" style="118" bestFit="1" customWidth="1"/>
    <col min="1545" max="1545" width="15.75" style="118" bestFit="1" customWidth="1"/>
    <col min="1546" max="1546" width="11.125" style="118" bestFit="1" customWidth="1"/>
    <col min="1547" max="1551" width="15.75" style="118" bestFit="1" customWidth="1"/>
    <col min="1552" max="1552" width="11.125" style="118" bestFit="1" customWidth="1"/>
    <col min="1553" max="1559" width="15.75" style="118" bestFit="1" customWidth="1"/>
    <col min="1560" max="1560" width="11.125" style="118" bestFit="1" customWidth="1"/>
    <col min="1561" max="1561" width="15.75" style="118" bestFit="1" customWidth="1"/>
    <col min="1562" max="1562" width="11.125" style="118" bestFit="1" customWidth="1"/>
    <col min="1563" max="1563" width="15.75" style="118" bestFit="1" customWidth="1"/>
    <col min="1564" max="1564" width="11.125" style="118" bestFit="1" customWidth="1"/>
    <col min="1565" max="1565" width="15.75" style="118" bestFit="1" customWidth="1"/>
    <col min="1566" max="1566" width="11.125" style="118" bestFit="1" customWidth="1"/>
    <col min="1567" max="1567" width="15.75" style="118" bestFit="1" customWidth="1"/>
    <col min="1568" max="1568" width="11.125" style="118" bestFit="1" customWidth="1"/>
    <col min="1569" max="1569" width="15.75" style="118" customWidth="1"/>
    <col min="1570" max="1570" width="11.125" style="118" bestFit="1" customWidth="1"/>
    <col min="1571" max="1571" width="15.75" style="118" bestFit="1" customWidth="1"/>
    <col min="1572" max="1572" width="11.125" style="118" bestFit="1" customWidth="1"/>
    <col min="1573" max="1573" width="15.75" style="118" bestFit="1" customWidth="1"/>
    <col min="1574" max="1574" width="11.125" style="118" bestFit="1" customWidth="1"/>
    <col min="1575" max="1575" width="15.75" style="118" bestFit="1" customWidth="1"/>
    <col min="1576" max="1576" width="11.125" style="118" bestFit="1" customWidth="1"/>
    <col min="1577" max="1577" width="15.75" style="118" bestFit="1" customWidth="1"/>
    <col min="1578" max="1578" width="11.125" style="118" bestFit="1" customWidth="1"/>
    <col min="1579" max="1579" width="15.75" style="118" bestFit="1" customWidth="1"/>
    <col min="1580" max="1580" width="11.125" style="118" bestFit="1" customWidth="1"/>
    <col min="1581" max="1581" width="15.75" style="118" bestFit="1" customWidth="1"/>
    <col min="1582" max="1582" width="11.125" style="118" bestFit="1" customWidth="1"/>
    <col min="1583" max="1583" width="15.75" style="118" bestFit="1" customWidth="1"/>
    <col min="1584" max="1584" width="11.125" style="118" bestFit="1" customWidth="1"/>
    <col min="1585" max="1585" width="15.75" style="118" customWidth="1"/>
    <col min="1586" max="1586" width="11.125" style="118" bestFit="1" customWidth="1"/>
    <col min="1587" max="1587" width="15.75" style="118" bestFit="1" customWidth="1"/>
    <col min="1588" max="1588" width="11.125" style="118" bestFit="1" customWidth="1"/>
    <col min="1589" max="1589" width="15.75" style="118" bestFit="1" customWidth="1"/>
    <col min="1590" max="1590" width="11.125" style="118" bestFit="1" customWidth="1"/>
    <col min="1591" max="1591" width="15.75" style="118" bestFit="1" customWidth="1"/>
    <col min="1592" max="1593" width="0" style="118" hidden="1" customWidth="1"/>
    <col min="1594" max="1594" width="9.25" style="118" bestFit="1" customWidth="1"/>
    <col min="1595" max="1792" width="9" style="118"/>
    <col min="1793" max="1793" width="25.875" style="118" customWidth="1"/>
    <col min="1794" max="1794" width="18.375" style="118" customWidth="1"/>
    <col min="1795" max="1796" width="21.125" style="118" bestFit="1" customWidth="1"/>
    <col min="1797" max="1797" width="18.25" style="118" bestFit="1" customWidth="1"/>
    <col min="1798" max="1798" width="11.125" style="118" bestFit="1" customWidth="1"/>
    <col min="1799" max="1799" width="15.75" style="118" bestFit="1" customWidth="1"/>
    <col min="1800" max="1800" width="11.125" style="118" bestFit="1" customWidth="1"/>
    <col min="1801" max="1801" width="15.75" style="118" bestFit="1" customWidth="1"/>
    <col min="1802" max="1802" width="11.125" style="118" bestFit="1" customWidth="1"/>
    <col min="1803" max="1807" width="15.75" style="118" bestFit="1" customWidth="1"/>
    <col min="1808" max="1808" width="11.125" style="118" bestFit="1" customWidth="1"/>
    <col min="1809" max="1815" width="15.75" style="118" bestFit="1" customWidth="1"/>
    <col min="1816" max="1816" width="11.125" style="118" bestFit="1" customWidth="1"/>
    <col min="1817" max="1817" width="15.75" style="118" bestFit="1" customWidth="1"/>
    <col min="1818" max="1818" width="11.125" style="118" bestFit="1" customWidth="1"/>
    <col min="1819" max="1819" width="15.75" style="118" bestFit="1" customWidth="1"/>
    <col min="1820" max="1820" width="11.125" style="118" bestFit="1" customWidth="1"/>
    <col min="1821" max="1821" width="15.75" style="118" bestFit="1" customWidth="1"/>
    <col min="1822" max="1822" width="11.125" style="118" bestFit="1" customWidth="1"/>
    <col min="1823" max="1823" width="15.75" style="118" bestFit="1" customWidth="1"/>
    <col min="1824" max="1824" width="11.125" style="118" bestFit="1" customWidth="1"/>
    <col min="1825" max="1825" width="15.75" style="118" customWidth="1"/>
    <col min="1826" max="1826" width="11.125" style="118" bestFit="1" customWidth="1"/>
    <col min="1827" max="1827" width="15.75" style="118" bestFit="1" customWidth="1"/>
    <col min="1828" max="1828" width="11.125" style="118" bestFit="1" customWidth="1"/>
    <col min="1829" max="1829" width="15.75" style="118" bestFit="1" customWidth="1"/>
    <col min="1830" max="1830" width="11.125" style="118" bestFit="1" customWidth="1"/>
    <col min="1831" max="1831" width="15.75" style="118" bestFit="1" customWidth="1"/>
    <col min="1832" max="1832" width="11.125" style="118" bestFit="1" customWidth="1"/>
    <col min="1833" max="1833" width="15.75" style="118" bestFit="1" customWidth="1"/>
    <col min="1834" max="1834" width="11.125" style="118" bestFit="1" customWidth="1"/>
    <col min="1835" max="1835" width="15.75" style="118" bestFit="1" customWidth="1"/>
    <col min="1836" max="1836" width="11.125" style="118" bestFit="1" customWidth="1"/>
    <col min="1837" max="1837" width="15.75" style="118" bestFit="1" customWidth="1"/>
    <col min="1838" max="1838" width="11.125" style="118" bestFit="1" customWidth="1"/>
    <col min="1839" max="1839" width="15.75" style="118" bestFit="1" customWidth="1"/>
    <col min="1840" max="1840" width="11.125" style="118" bestFit="1" customWidth="1"/>
    <col min="1841" max="1841" width="15.75" style="118" customWidth="1"/>
    <col min="1842" max="1842" width="11.125" style="118" bestFit="1" customWidth="1"/>
    <col min="1843" max="1843" width="15.75" style="118" bestFit="1" customWidth="1"/>
    <col min="1844" max="1844" width="11.125" style="118" bestFit="1" customWidth="1"/>
    <col min="1845" max="1845" width="15.75" style="118" bestFit="1" customWidth="1"/>
    <col min="1846" max="1846" width="11.125" style="118" bestFit="1" customWidth="1"/>
    <col min="1847" max="1847" width="15.75" style="118" bestFit="1" customWidth="1"/>
    <col min="1848" max="1849" width="0" style="118" hidden="1" customWidth="1"/>
    <col min="1850" max="1850" width="9.25" style="118" bestFit="1" customWidth="1"/>
    <col min="1851" max="2048" width="9" style="118"/>
    <col min="2049" max="2049" width="25.875" style="118" customWidth="1"/>
    <col min="2050" max="2050" width="18.375" style="118" customWidth="1"/>
    <col min="2051" max="2052" width="21.125" style="118" bestFit="1" customWidth="1"/>
    <col min="2053" max="2053" width="18.25" style="118" bestFit="1" customWidth="1"/>
    <col min="2054" max="2054" width="11.125" style="118" bestFit="1" customWidth="1"/>
    <col min="2055" max="2055" width="15.75" style="118" bestFit="1" customWidth="1"/>
    <col min="2056" max="2056" width="11.125" style="118" bestFit="1" customWidth="1"/>
    <col min="2057" max="2057" width="15.75" style="118" bestFit="1" customWidth="1"/>
    <col min="2058" max="2058" width="11.125" style="118" bestFit="1" customWidth="1"/>
    <col min="2059" max="2063" width="15.75" style="118" bestFit="1" customWidth="1"/>
    <col min="2064" max="2064" width="11.125" style="118" bestFit="1" customWidth="1"/>
    <col min="2065" max="2071" width="15.75" style="118" bestFit="1" customWidth="1"/>
    <col min="2072" max="2072" width="11.125" style="118" bestFit="1" customWidth="1"/>
    <col min="2073" max="2073" width="15.75" style="118" bestFit="1" customWidth="1"/>
    <col min="2074" max="2074" width="11.125" style="118" bestFit="1" customWidth="1"/>
    <col min="2075" max="2075" width="15.75" style="118" bestFit="1" customWidth="1"/>
    <col min="2076" max="2076" width="11.125" style="118" bestFit="1" customWidth="1"/>
    <col min="2077" max="2077" width="15.75" style="118" bestFit="1" customWidth="1"/>
    <col min="2078" max="2078" width="11.125" style="118" bestFit="1" customWidth="1"/>
    <col min="2079" max="2079" width="15.75" style="118" bestFit="1" customWidth="1"/>
    <col min="2080" max="2080" width="11.125" style="118" bestFit="1" customWidth="1"/>
    <col min="2081" max="2081" width="15.75" style="118" customWidth="1"/>
    <col min="2082" max="2082" width="11.125" style="118" bestFit="1" customWidth="1"/>
    <col min="2083" max="2083" width="15.75" style="118" bestFit="1" customWidth="1"/>
    <col min="2084" max="2084" width="11.125" style="118" bestFit="1" customWidth="1"/>
    <col min="2085" max="2085" width="15.75" style="118" bestFit="1" customWidth="1"/>
    <col min="2086" max="2086" width="11.125" style="118" bestFit="1" customWidth="1"/>
    <col min="2087" max="2087" width="15.75" style="118" bestFit="1" customWidth="1"/>
    <col min="2088" max="2088" width="11.125" style="118" bestFit="1" customWidth="1"/>
    <col min="2089" max="2089" width="15.75" style="118" bestFit="1" customWidth="1"/>
    <col min="2090" max="2090" width="11.125" style="118" bestFit="1" customWidth="1"/>
    <col min="2091" max="2091" width="15.75" style="118" bestFit="1" customWidth="1"/>
    <col min="2092" max="2092" width="11.125" style="118" bestFit="1" customWidth="1"/>
    <col min="2093" max="2093" width="15.75" style="118" bestFit="1" customWidth="1"/>
    <col min="2094" max="2094" width="11.125" style="118" bestFit="1" customWidth="1"/>
    <col min="2095" max="2095" width="15.75" style="118" bestFit="1" customWidth="1"/>
    <col min="2096" max="2096" width="11.125" style="118" bestFit="1" customWidth="1"/>
    <col min="2097" max="2097" width="15.75" style="118" customWidth="1"/>
    <col min="2098" max="2098" width="11.125" style="118" bestFit="1" customWidth="1"/>
    <col min="2099" max="2099" width="15.75" style="118" bestFit="1" customWidth="1"/>
    <col min="2100" max="2100" width="11.125" style="118" bestFit="1" customWidth="1"/>
    <col min="2101" max="2101" width="15.75" style="118" bestFit="1" customWidth="1"/>
    <col min="2102" max="2102" width="11.125" style="118" bestFit="1" customWidth="1"/>
    <col min="2103" max="2103" width="15.75" style="118" bestFit="1" customWidth="1"/>
    <col min="2104" max="2105" width="0" style="118" hidden="1" customWidth="1"/>
    <col min="2106" max="2106" width="9.25" style="118" bestFit="1" customWidth="1"/>
    <col min="2107" max="2304" width="9" style="118"/>
    <col min="2305" max="2305" width="25.875" style="118" customWidth="1"/>
    <col min="2306" max="2306" width="18.375" style="118" customWidth="1"/>
    <col min="2307" max="2308" width="21.125" style="118" bestFit="1" customWidth="1"/>
    <col min="2309" max="2309" width="18.25" style="118" bestFit="1" customWidth="1"/>
    <col min="2310" max="2310" width="11.125" style="118" bestFit="1" customWidth="1"/>
    <col min="2311" max="2311" width="15.75" style="118" bestFit="1" customWidth="1"/>
    <col min="2312" max="2312" width="11.125" style="118" bestFit="1" customWidth="1"/>
    <col min="2313" max="2313" width="15.75" style="118" bestFit="1" customWidth="1"/>
    <col min="2314" max="2314" width="11.125" style="118" bestFit="1" customWidth="1"/>
    <col min="2315" max="2319" width="15.75" style="118" bestFit="1" customWidth="1"/>
    <col min="2320" max="2320" width="11.125" style="118" bestFit="1" customWidth="1"/>
    <col min="2321" max="2327" width="15.75" style="118" bestFit="1" customWidth="1"/>
    <col min="2328" max="2328" width="11.125" style="118" bestFit="1" customWidth="1"/>
    <col min="2329" max="2329" width="15.75" style="118" bestFit="1" customWidth="1"/>
    <col min="2330" max="2330" width="11.125" style="118" bestFit="1" customWidth="1"/>
    <col min="2331" max="2331" width="15.75" style="118" bestFit="1" customWidth="1"/>
    <col min="2332" max="2332" width="11.125" style="118" bestFit="1" customWidth="1"/>
    <col min="2333" max="2333" width="15.75" style="118" bestFit="1" customWidth="1"/>
    <col min="2334" max="2334" width="11.125" style="118" bestFit="1" customWidth="1"/>
    <col min="2335" max="2335" width="15.75" style="118" bestFit="1" customWidth="1"/>
    <col min="2336" max="2336" width="11.125" style="118" bestFit="1" customWidth="1"/>
    <col min="2337" max="2337" width="15.75" style="118" customWidth="1"/>
    <col min="2338" max="2338" width="11.125" style="118" bestFit="1" customWidth="1"/>
    <col min="2339" max="2339" width="15.75" style="118" bestFit="1" customWidth="1"/>
    <col min="2340" max="2340" width="11.125" style="118" bestFit="1" customWidth="1"/>
    <col min="2341" max="2341" width="15.75" style="118" bestFit="1" customWidth="1"/>
    <col min="2342" max="2342" width="11.125" style="118" bestFit="1" customWidth="1"/>
    <col min="2343" max="2343" width="15.75" style="118" bestFit="1" customWidth="1"/>
    <col min="2344" max="2344" width="11.125" style="118" bestFit="1" customWidth="1"/>
    <col min="2345" max="2345" width="15.75" style="118" bestFit="1" customWidth="1"/>
    <col min="2346" max="2346" width="11.125" style="118" bestFit="1" customWidth="1"/>
    <col min="2347" max="2347" width="15.75" style="118" bestFit="1" customWidth="1"/>
    <col min="2348" max="2348" width="11.125" style="118" bestFit="1" customWidth="1"/>
    <col min="2349" max="2349" width="15.75" style="118" bestFit="1" customWidth="1"/>
    <col min="2350" max="2350" width="11.125" style="118" bestFit="1" customWidth="1"/>
    <col min="2351" max="2351" width="15.75" style="118" bestFit="1" customWidth="1"/>
    <col min="2352" max="2352" width="11.125" style="118" bestFit="1" customWidth="1"/>
    <col min="2353" max="2353" width="15.75" style="118" customWidth="1"/>
    <col min="2354" max="2354" width="11.125" style="118" bestFit="1" customWidth="1"/>
    <col min="2355" max="2355" width="15.75" style="118" bestFit="1" customWidth="1"/>
    <col min="2356" max="2356" width="11.125" style="118" bestFit="1" customWidth="1"/>
    <col min="2357" max="2357" width="15.75" style="118" bestFit="1" customWidth="1"/>
    <col min="2358" max="2358" width="11.125" style="118" bestFit="1" customWidth="1"/>
    <col min="2359" max="2359" width="15.75" style="118" bestFit="1" customWidth="1"/>
    <col min="2360" max="2361" width="0" style="118" hidden="1" customWidth="1"/>
    <col min="2362" max="2362" width="9.25" style="118" bestFit="1" customWidth="1"/>
    <col min="2363" max="2560" width="9" style="118"/>
    <col min="2561" max="2561" width="25.875" style="118" customWidth="1"/>
    <col min="2562" max="2562" width="18.375" style="118" customWidth="1"/>
    <col min="2563" max="2564" width="21.125" style="118" bestFit="1" customWidth="1"/>
    <col min="2565" max="2565" width="18.25" style="118" bestFit="1" customWidth="1"/>
    <col min="2566" max="2566" width="11.125" style="118" bestFit="1" customWidth="1"/>
    <col min="2567" max="2567" width="15.75" style="118" bestFit="1" customWidth="1"/>
    <col min="2568" max="2568" width="11.125" style="118" bestFit="1" customWidth="1"/>
    <col min="2569" max="2569" width="15.75" style="118" bestFit="1" customWidth="1"/>
    <col min="2570" max="2570" width="11.125" style="118" bestFit="1" customWidth="1"/>
    <col min="2571" max="2575" width="15.75" style="118" bestFit="1" customWidth="1"/>
    <col min="2576" max="2576" width="11.125" style="118" bestFit="1" customWidth="1"/>
    <col min="2577" max="2583" width="15.75" style="118" bestFit="1" customWidth="1"/>
    <col min="2584" max="2584" width="11.125" style="118" bestFit="1" customWidth="1"/>
    <col min="2585" max="2585" width="15.75" style="118" bestFit="1" customWidth="1"/>
    <col min="2586" max="2586" width="11.125" style="118" bestFit="1" customWidth="1"/>
    <col min="2587" max="2587" width="15.75" style="118" bestFit="1" customWidth="1"/>
    <col min="2588" max="2588" width="11.125" style="118" bestFit="1" customWidth="1"/>
    <col min="2589" max="2589" width="15.75" style="118" bestFit="1" customWidth="1"/>
    <col min="2590" max="2590" width="11.125" style="118" bestFit="1" customWidth="1"/>
    <col min="2591" max="2591" width="15.75" style="118" bestFit="1" customWidth="1"/>
    <col min="2592" max="2592" width="11.125" style="118" bestFit="1" customWidth="1"/>
    <col min="2593" max="2593" width="15.75" style="118" customWidth="1"/>
    <col min="2594" max="2594" width="11.125" style="118" bestFit="1" customWidth="1"/>
    <col min="2595" max="2595" width="15.75" style="118" bestFit="1" customWidth="1"/>
    <col min="2596" max="2596" width="11.125" style="118" bestFit="1" customWidth="1"/>
    <col min="2597" max="2597" width="15.75" style="118" bestFit="1" customWidth="1"/>
    <col min="2598" max="2598" width="11.125" style="118" bestFit="1" customWidth="1"/>
    <col min="2599" max="2599" width="15.75" style="118" bestFit="1" customWidth="1"/>
    <col min="2600" max="2600" width="11.125" style="118" bestFit="1" customWidth="1"/>
    <col min="2601" max="2601" width="15.75" style="118" bestFit="1" customWidth="1"/>
    <col min="2602" max="2602" width="11.125" style="118" bestFit="1" customWidth="1"/>
    <col min="2603" max="2603" width="15.75" style="118" bestFit="1" customWidth="1"/>
    <col min="2604" max="2604" width="11.125" style="118" bestFit="1" customWidth="1"/>
    <col min="2605" max="2605" width="15.75" style="118" bestFit="1" customWidth="1"/>
    <col min="2606" max="2606" width="11.125" style="118" bestFit="1" customWidth="1"/>
    <col min="2607" max="2607" width="15.75" style="118" bestFit="1" customWidth="1"/>
    <col min="2608" max="2608" width="11.125" style="118" bestFit="1" customWidth="1"/>
    <col min="2609" max="2609" width="15.75" style="118" customWidth="1"/>
    <col min="2610" max="2610" width="11.125" style="118" bestFit="1" customWidth="1"/>
    <col min="2611" max="2611" width="15.75" style="118" bestFit="1" customWidth="1"/>
    <col min="2612" max="2612" width="11.125" style="118" bestFit="1" customWidth="1"/>
    <col min="2613" max="2613" width="15.75" style="118" bestFit="1" customWidth="1"/>
    <col min="2614" max="2614" width="11.125" style="118" bestFit="1" customWidth="1"/>
    <col min="2615" max="2615" width="15.75" style="118" bestFit="1" customWidth="1"/>
    <col min="2616" max="2617" width="0" style="118" hidden="1" customWidth="1"/>
    <col min="2618" max="2618" width="9.25" style="118" bestFit="1" customWidth="1"/>
    <col min="2619" max="2816" width="9" style="118"/>
    <col min="2817" max="2817" width="25.875" style="118" customWidth="1"/>
    <col min="2818" max="2818" width="18.375" style="118" customWidth="1"/>
    <col min="2819" max="2820" width="21.125" style="118" bestFit="1" customWidth="1"/>
    <col min="2821" max="2821" width="18.25" style="118" bestFit="1" customWidth="1"/>
    <col min="2822" max="2822" width="11.125" style="118" bestFit="1" customWidth="1"/>
    <col min="2823" max="2823" width="15.75" style="118" bestFit="1" customWidth="1"/>
    <col min="2824" max="2824" width="11.125" style="118" bestFit="1" customWidth="1"/>
    <col min="2825" max="2825" width="15.75" style="118" bestFit="1" customWidth="1"/>
    <col min="2826" max="2826" width="11.125" style="118" bestFit="1" customWidth="1"/>
    <col min="2827" max="2831" width="15.75" style="118" bestFit="1" customWidth="1"/>
    <col min="2832" max="2832" width="11.125" style="118" bestFit="1" customWidth="1"/>
    <col min="2833" max="2839" width="15.75" style="118" bestFit="1" customWidth="1"/>
    <col min="2840" max="2840" width="11.125" style="118" bestFit="1" customWidth="1"/>
    <col min="2841" max="2841" width="15.75" style="118" bestFit="1" customWidth="1"/>
    <col min="2842" max="2842" width="11.125" style="118" bestFit="1" customWidth="1"/>
    <col min="2843" max="2843" width="15.75" style="118" bestFit="1" customWidth="1"/>
    <col min="2844" max="2844" width="11.125" style="118" bestFit="1" customWidth="1"/>
    <col min="2845" max="2845" width="15.75" style="118" bestFit="1" customWidth="1"/>
    <col min="2846" max="2846" width="11.125" style="118" bestFit="1" customWidth="1"/>
    <col min="2847" max="2847" width="15.75" style="118" bestFit="1" customWidth="1"/>
    <col min="2848" max="2848" width="11.125" style="118" bestFit="1" customWidth="1"/>
    <col min="2849" max="2849" width="15.75" style="118" customWidth="1"/>
    <col min="2850" max="2850" width="11.125" style="118" bestFit="1" customWidth="1"/>
    <col min="2851" max="2851" width="15.75" style="118" bestFit="1" customWidth="1"/>
    <col min="2852" max="2852" width="11.125" style="118" bestFit="1" customWidth="1"/>
    <col min="2853" max="2853" width="15.75" style="118" bestFit="1" customWidth="1"/>
    <col min="2854" max="2854" width="11.125" style="118" bestFit="1" customWidth="1"/>
    <col min="2855" max="2855" width="15.75" style="118" bestFit="1" customWidth="1"/>
    <col min="2856" max="2856" width="11.125" style="118" bestFit="1" customWidth="1"/>
    <col min="2857" max="2857" width="15.75" style="118" bestFit="1" customWidth="1"/>
    <col min="2858" max="2858" width="11.125" style="118" bestFit="1" customWidth="1"/>
    <col min="2859" max="2859" width="15.75" style="118" bestFit="1" customWidth="1"/>
    <col min="2860" max="2860" width="11.125" style="118" bestFit="1" customWidth="1"/>
    <col min="2861" max="2861" width="15.75" style="118" bestFit="1" customWidth="1"/>
    <col min="2862" max="2862" width="11.125" style="118" bestFit="1" customWidth="1"/>
    <col min="2863" max="2863" width="15.75" style="118" bestFit="1" customWidth="1"/>
    <col min="2864" max="2864" width="11.125" style="118" bestFit="1" customWidth="1"/>
    <col min="2865" max="2865" width="15.75" style="118" customWidth="1"/>
    <col min="2866" max="2866" width="11.125" style="118" bestFit="1" customWidth="1"/>
    <col min="2867" max="2867" width="15.75" style="118" bestFit="1" customWidth="1"/>
    <col min="2868" max="2868" width="11.125" style="118" bestFit="1" customWidth="1"/>
    <col min="2869" max="2869" width="15.75" style="118" bestFit="1" customWidth="1"/>
    <col min="2870" max="2870" width="11.125" style="118" bestFit="1" customWidth="1"/>
    <col min="2871" max="2871" width="15.75" style="118" bestFit="1" customWidth="1"/>
    <col min="2872" max="2873" width="0" style="118" hidden="1" customWidth="1"/>
    <col min="2874" max="2874" width="9.25" style="118" bestFit="1" customWidth="1"/>
    <col min="2875" max="3072" width="9" style="118"/>
    <col min="3073" max="3073" width="25.875" style="118" customWidth="1"/>
    <col min="3074" max="3074" width="18.375" style="118" customWidth="1"/>
    <col min="3075" max="3076" width="21.125" style="118" bestFit="1" customWidth="1"/>
    <col min="3077" max="3077" width="18.25" style="118" bestFit="1" customWidth="1"/>
    <col min="3078" max="3078" width="11.125" style="118" bestFit="1" customWidth="1"/>
    <col min="3079" max="3079" width="15.75" style="118" bestFit="1" customWidth="1"/>
    <col min="3080" max="3080" width="11.125" style="118" bestFit="1" customWidth="1"/>
    <col min="3081" max="3081" width="15.75" style="118" bestFit="1" customWidth="1"/>
    <col min="3082" max="3082" width="11.125" style="118" bestFit="1" customWidth="1"/>
    <col min="3083" max="3087" width="15.75" style="118" bestFit="1" customWidth="1"/>
    <col min="3088" max="3088" width="11.125" style="118" bestFit="1" customWidth="1"/>
    <col min="3089" max="3095" width="15.75" style="118" bestFit="1" customWidth="1"/>
    <col min="3096" max="3096" width="11.125" style="118" bestFit="1" customWidth="1"/>
    <col min="3097" max="3097" width="15.75" style="118" bestFit="1" customWidth="1"/>
    <col min="3098" max="3098" width="11.125" style="118" bestFit="1" customWidth="1"/>
    <col min="3099" max="3099" width="15.75" style="118" bestFit="1" customWidth="1"/>
    <col min="3100" max="3100" width="11.125" style="118" bestFit="1" customWidth="1"/>
    <col min="3101" max="3101" width="15.75" style="118" bestFit="1" customWidth="1"/>
    <col min="3102" max="3102" width="11.125" style="118" bestFit="1" customWidth="1"/>
    <col min="3103" max="3103" width="15.75" style="118" bestFit="1" customWidth="1"/>
    <col min="3104" max="3104" width="11.125" style="118" bestFit="1" customWidth="1"/>
    <col min="3105" max="3105" width="15.75" style="118" customWidth="1"/>
    <col min="3106" max="3106" width="11.125" style="118" bestFit="1" customWidth="1"/>
    <col min="3107" max="3107" width="15.75" style="118" bestFit="1" customWidth="1"/>
    <col min="3108" max="3108" width="11.125" style="118" bestFit="1" customWidth="1"/>
    <col min="3109" max="3109" width="15.75" style="118" bestFit="1" customWidth="1"/>
    <col min="3110" max="3110" width="11.125" style="118" bestFit="1" customWidth="1"/>
    <col min="3111" max="3111" width="15.75" style="118" bestFit="1" customWidth="1"/>
    <col min="3112" max="3112" width="11.125" style="118" bestFit="1" customWidth="1"/>
    <col min="3113" max="3113" width="15.75" style="118" bestFit="1" customWidth="1"/>
    <col min="3114" max="3114" width="11.125" style="118" bestFit="1" customWidth="1"/>
    <col min="3115" max="3115" width="15.75" style="118" bestFit="1" customWidth="1"/>
    <col min="3116" max="3116" width="11.125" style="118" bestFit="1" customWidth="1"/>
    <col min="3117" max="3117" width="15.75" style="118" bestFit="1" customWidth="1"/>
    <col min="3118" max="3118" width="11.125" style="118" bestFit="1" customWidth="1"/>
    <col min="3119" max="3119" width="15.75" style="118" bestFit="1" customWidth="1"/>
    <col min="3120" max="3120" width="11.125" style="118" bestFit="1" customWidth="1"/>
    <col min="3121" max="3121" width="15.75" style="118" customWidth="1"/>
    <col min="3122" max="3122" width="11.125" style="118" bestFit="1" customWidth="1"/>
    <col min="3123" max="3123" width="15.75" style="118" bestFit="1" customWidth="1"/>
    <col min="3124" max="3124" width="11.125" style="118" bestFit="1" customWidth="1"/>
    <col min="3125" max="3125" width="15.75" style="118" bestFit="1" customWidth="1"/>
    <col min="3126" max="3126" width="11.125" style="118" bestFit="1" customWidth="1"/>
    <col min="3127" max="3127" width="15.75" style="118" bestFit="1" customWidth="1"/>
    <col min="3128" max="3129" width="0" style="118" hidden="1" customWidth="1"/>
    <col min="3130" max="3130" width="9.25" style="118" bestFit="1" customWidth="1"/>
    <col min="3131" max="3328" width="9" style="118"/>
    <col min="3329" max="3329" width="25.875" style="118" customWidth="1"/>
    <col min="3330" max="3330" width="18.375" style="118" customWidth="1"/>
    <col min="3331" max="3332" width="21.125" style="118" bestFit="1" customWidth="1"/>
    <col min="3333" max="3333" width="18.25" style="118" bestFit="1" customWidth="1"/>
    <col min="3334" max="3334" width="11.125" style="118" bestFit="1" customWidth="1"/>
    <col min="3335" max="3335" width="15.75" style="118" bestFit="1" customWidth="1"/>
    <col min="3336" max="3336" width="11.125" style="118" bestFit="1" customWidth="1"/>
    <col min="3337" max="3337" width="15.75" style="118" bestFit="1" customWidth="1"/>
    <col min="3338" max="3338" width="11.125" style="118" bestFit="1" customWidth="1"/>
    <col min="3339" max="3343" width="15.75" style="118" bestFit="1" customWidth="1"/>
    <col min="3344" max="3344" width="11.125" style="118" bestFit="1" customWidth="1"/>
    <col min="3345" max="3351" width="15.75" style="118" bestFit="1" customWidth="1"/>
    <col min="3352" max="3352" width="11.125" style="118" bestFit="1" customWidth="1"/>
    <col min="3353" max="3353" width="15.75" style="118" bestFit="1" customWidth="1"/>
    <col min="3354" max="3354" width="11.125" style="118" bestFit="1" customWidth="1"/>
    <col min="3355" max="3355" width="15.75" style="118" bestFit="1" customWidth="1"/>
    <col min="3356" max="3356" width="11.125" style="118" bestFit="1" customWidth="1"/>
    <col min="3357" max="3357" width="15.75" style="118" bestFit="1" customWidth="1"/>
    <col min="3358" max="3358" width="11.125" style="118" bestFit="1" customWidth="1"/>
    <col min="3359" max="3359" width="15.75" style="118" bestFit="1" customWidth="1"/>
    <col min="3360" max="3360" width="11.125" style="118" bestFit="1" customWidth="1"/>
    <col min="3361" max="3361" width="15.75" style="118" customWidth="1"/>
    <col min="3362" max="3362" width="11.125" style="118" bestFit="1" customWidth="1"/>
    <col min="3363" max="3363" width="15.75" style="118" bestFit="1" customWidth="1"/>
    <col min="3364" max="3364" width="11.125" style="118" bestFit="1" customWidth="1"/>
    <col min="3365" max="3365" width="15.75" style="118" bestFit="1" customWidth="1"/>
    <col min="3366" max="3366" width="11.125" style="118" bestFit="1" customWidth="1"/>
    <col min="3367" max="3367" width="15.75" style="118" bestFit="1" customWidth="1"/>
    <col min="3368" max="3368" width="11.125" style="118" bestFit="1" customWidth="1"/>
    <col min="3369" max="3369" width="15.75" style="118" bestFit="1" customWidth="1"/>
    <col min="3370" max="3370" width="11.125" style="118" bestFit="1" customWidth="1"/>
    <col min="3371" max="3371" width="15.75" style="118" bestFit="1" customWidth="1"/>
    <col min="3372" max="3372" width="11.125" style="118" bestFit="1" customWidth="1"/>
    <col min="3373" max="3373" width="15.75" style="118" bestFit="1" customWidth="1"/>
    <col min="3374" max="3374" width="11.125" style="118" bestFit="1" customWidth="1"/>
    <col min="3375" max="3375" width="15.75" style="118" bestFit="1" customWidth="1"/>
    <col min="3376" max="3376" width="11.125" style="118" bestFit="1" customWidth="1"/>
    <col min="3377" max="3377" width="15.75" style="118" customWidth="1"/>
    <col min="3378" max="3378" width="11.125" style="118" bestFit="1" customWidth="1"/>
    <col min="3379" max="3379" width="15.75" style="118" bestFit="1" customWidth="1"/>
    <col min="3380" max="3380" width="11.125" style="118" bestFit="1" customWidth="1"/>
    <col min="3381" max="3381" width="15.75" style="118" bestFit="1" customWidth="1"/>
    <col min="3382" max="3382" width="11.125" style="118" bestFit="1" customWidth="1"/>
    <col min="3383" max="3383" width="15.75" style="118" bestFit="1" customWidth="1"/>
    <col min="3384" max="3385" width="0" style="118" hidden="1" customWidth="1"/>
    <col min="3386" max="3386" width="9.25" style="118" bestFit="1" customWidth="1"/>
    <col min="3387" max="3584" width="9" style="118"/>
    <col min="3585" max="3585" width="25.875" style="118" customWidth="1"/>
    <col min="3586" max="3586" width="18.375" style="118" customWidth="1"/>
    <col min="3587" max="3588" width="21.125" style="118" bestFit="1" customWidth="1"/>
    <col min="3589" max="3589" width="18.25" style="118" bestFit="1" customWidth="1"/>
    <col min="3590" max="3590" width="11.125" style="118" bestFit="1" customWidth="1"/>
    <col min="3591" max="3591" width="15.75" style="118" bestFit="1" customWidth="1"/>
    <col min="3592" max="3592" width="11.125" style="118" bestFit="1" customWidth="1"/>
    <col min="3593" max="3593" width="15.75" style="118" bestFit="1" customWidth="1"/>
    <col min="3594" max="3594" width="11.125" style="118" bestFit="1" customWidth="1"/>
    <col min="3595" max="3599" width="15.75" style="118" bestFit="1" customWidth="1"/>
    <col min="3600" max="3600" width="11.125" style="118" bestFit="1" customWidth="1"/>
    <col min="3601" max="3607" width="15.75" style="118" bestFit="1" customWidth="1"/>
    <col min="3608" max="3608" width="11.125" style="118" bestFit="1" customWidth="1"/>
    <col min="3609" max="3609" width="15.75" style="118" bestFit="1" customWidth="1"/>
    <col min="3610" max="3610" width="11.125" style="118" bestFit="1" customWidth="1"/>
    <col min="3611" max="3611" width="15.75" style="118" bestFit="1" customWidth="1"/>
    <col min="3612" max="3612" width="11.125" style="118" bestFit="1" customWidth="1"/>
    <col min="3613" max="3613" width="15.75" style="118" bestFit="1" customWidth="1"/>
    <col min="3614" max="3614" width="11.125" style="118" bestFit="1" customWidth="1"/>
    <col min="3615" max="3615" width="15.75" style="118" bestFit="1" customWidth="1"/>
    <col min="3616" max="3616" width="11.125" style="118" bestFit="1" customWidth="1"/>
    <col min="3617" max="3617" width="15.75" style="118" customWidth="1"/>
    <col min="3618" max="3618" width="11.125" style="118" bestFit="1" customWidth="1"/>
    <col min="3619" max="3619" width="15.75" style="118" bestFit="1" customWidth="1"/>
    <col min="3620" max="3620" width="11.125" style="118" bestFit="1" customWidth="1"/>
    <col min="3621" max="3621" width="15.75" style="118" bestFit="1" customWidth="1"/>
    <col min="3622" max="3622" width="11.125" style="118" bestFit="1" customWidth="1"/>
    <col min="3623" max="3623" width="15.75" style="118" bestFit="1" customWidth="1"/>
    <col min="3624" max="3624" width="11.125" style="118" bestFit="1" customWidth="1"/>
    <col min="3625" max="3625" width="15.75" style="118" bestFit="1" customWidth="1"/>
    <col min="3626" max="3626" width="11.125" style="118" bestFit="1" customWidth="1"/>
    <col min="3627" max="3627" width="15.75" style="118" bestFit="1" customWidth="1"/>
    <col min="3628" max="3628" width="11.125" style="118" bestFit="1" customWidth="1"/>
    <col min="3629" max="3629" width="15.75" style="118" bestFit="1" customWidth="1"/>
    <col min="3630" max="3630" width="11.125" style="118" bestFit="1" customWidth="1"/>
    <col min="3631" max="3631" width="15.75" style="118" bestFit="1" customWidth="1"/>
    <col min="3632" max="3632" width="11.125" style="118" bestFit="1" customWidth="1"/>
    <col min="3633" max="3633" width="15.75" style="118" customWidth="1"/>
    <col min="3634" max="3634" width="11.125" style="118" bestFit="1" customWidth="1"/>
    <col min="3635" max="3635" width="15.75" style="118" bestFit="1" customWidth="1"/>
    <col min="3636" max="3636" width="11.125" style="118" bestFit="1" customWidth="1"/>
    <col min="3637" max="3637" width="15.75" style="118" bestFit="1" customWidth="1"/>
    <col min="3638" max="3638" width="11.125" style="118" bestFit="1" customWidth="1"/>
    <col min="3639" max="3639" width="15.75" style="118" bestFit="1" customWidth="1"/>
    <col min="3640" max="3641" width="0" style="118" hidden="1" customWidth="1"/>
    <col min="3642" max="3642" width="9.25" style="118" bestFit="1" customWidth="1"/>
    <col min="3643" max="3840" width="9" style="118"/>
    <col min="3841" max="3841" width="25.875" style="118" customWidth="1"/>
    <col min="3842" max="3842" width="18.375" style="118" customWidth="1"/>
    <col min="3843" max="3844" width="21.125" style="118" bestFit="1" customWidth="1"/>
    <col min="3845" max="3845" width="18.25" style="118" bestFit="1" customWidth="1"/>
    <col min="3846" max="3846" width="11.125" style="118" bestFit="1" customWidth="1"/>
    <col min="3847" max="3847" width="15.75" style="118" bestFit="1" customWidth="1"/>
    <col min="3848" max="3848" width="11.125" style="118" bestFit="1" customWidth="1"/>
    <col min="3849" max="3849" width="15.75" style="118" bestFit="1" customWidth="1"/>
    <col min="3850" max="3850" width="11.125" style="118" bestFit="1" customWidth="1"/>
    <col min="3851" max="3855" width="15.75" style="118" bestFit="1" customWidth="1"/>
    <col min="3856" max="3856" width="11.125" style="118" bestFit="1" customWidth="1"/>
    <col min="3857" max="3863" width="15.75" style="118" bestFit="1" customWidth="1"/>
    <col min="3864" max="3864" width="11.125" style="118" bestFit="1" customWidth="1"/>
    <col min="3865" max="3865" width="15.75" style="118" bestFit="1" customWidth="1"/>
    <col min="3866" max="3866" width="11.125" style="118" bestFit="1" customWidth="1"/>
    <col min="3867" max="3867" width="15.75" style="118" bestFit="1" customWidth="1"/>
    <col min="3868" max="3868" width="11.125" style="118" bestFit="1" customWidth="1"/>
    <col min="3869" max="3869" width="15.75" style="118" bestFit="1" customWidth="1"/>
    <col min="3870" max="3870" width="11.125" style="118" bestFit="1" customWidth="1"/>
    <col min="3871" max="3871" width="15.75" style="118" bestFit="1" customWidth="1"/>
    <col min="3872" max="3872" width="11.125" style="118" bestFit="1" customWidth="1"/>
    <col min="3873" max="3873" width="15.75" style="118" customWidth="1"/>
    <col min="3874" max="3874" width="11.125" style="118" bestFit="1" customWidth="1"/>
    <col min="3875" max="3875" width="15.75" style="118" bestFit="1" customWidth="1"/>
    <col min="3876" max="3876" width="11.125" style="118" bestFit="1" customWidth="1"/>
    <col min="3877" max="3877" width="15.75" style="118" bestFit="1" customWidth="1"/>
    <col min="3878" max="3878" width="11.125" style="118" bestFit="1" customWidth="1"/>
    <col min="3879" max="3879" width="15.75" style="118" bestFit="1" customWidth="1"/>
    <col min="3880" max="3880" width="11.125" style="118" bestFit="1" customWidth="1"/>
    <col min="3881" max="3881" width="15.75" style="118" bestFit="1" customWidth="1"/>
    <col min="3882" max="3882" width="11.125" style="118" bestFit="1" customWidth="1"/>
    <col min="3883" max="3883" width="15.75" style="118" bestFit="1" customWidth="1"/>
    <col min="3884" max="3884" width="11.125" style="118" bestFit="1" customWidth="1"/>
    <col min="3885" max="3885" width="15.75" style="118" bestFit="1" customWidth="1"/>
    <col min="3886" max="3886" width="11.125" style="118" bestFit="1" customWidth="1"/>
    <col min="3887" max="3887" width="15.75" style="118" bestFit="1" customWidth="1"/>
    <col min="3888" max="3888" width="11.125" style="118" bestFit="1" customWidth="1"/>
    <col min="3889" max="3889" width="15.75" style="118" customWidth="1"/>
    <col min="3890" max="3890" width="11.125" style="118" bestFit="1" customWidth="1"/>
    <col min="3891" max="3891" width="15.75" style="118" bestFit="1" customWidth="1"/>
    <col min="3892" max="3892" width="11.125" style="118" bestFit="1" customWidth="1"/>
    <col min="3893" max="3893" width="15.75" style="118" bestFit="1" customWidth="1"/>
    <col min="3894" max="3894" width="11.125" style="118" bestFit="1" customWidth="1"/>
    <col min="3895" max="3895" width="15.75" style="118" bestFit="1" customWidth="1"/>
    <col min="3896" max="3897" width="0" style="118" hidden="1" customWidth="1"/>
    <col min="3898" max="3898" width="9.25" style="118" bestFit="1" customWidth="1"/>
    <col min="3899" max="4096" width="9" style="118"/>
    <col min="4097" max="4097" width="25.875" style="118" customWidth="1"/>
    <col min="4098" max="4098" width="18.375" style="118" customWidth="1"/>
    <col min="4099" max="4100" width="21.125" style="118" bestFit="1" customWidth="1"/>
    <col min="4101" max="4101" width="18.25" style="118" bestFit="1" customWidth="1"/>
    <col min="4102" max="4102" width="11.125" style="118" bestFit="1" customWidth="1"/>
    <col min="4103" max="4103" width="15.75" style="118" bestFit="1" customWidth="1"/>
    <col min="4104" max="4104" width="11.125" style="118" bestFit="1" customWidth="1"/>
    <col min="4105" max="4105" width="15.75" style="118" bestFit="1" customWidth="1"/>
    <col min="4106" max="4106" width="11.125" style="118" bestFit="1" customWidth="1"/>
    <col min="4107" max="4111" width="15.75" style="118" bestFit="1" customWidth="1"/>
    <col min="4112" max="4112" width="11.125" style="118" bestFit="1" customWidth="1"/>
    <col min="4113" max="4119" width="15.75" style="118" bestFit="1" customWidth="1"/>
    <col min="4120" max="4120" width="11.125" style="118" bestFit="1" customWidth="1"/>
    <col min="4121" max="4121" width="15.75" style="118" bestFit="1" customWidth="1"/>
    <col min="4122" max="4122" width="11.125" style="118" bestFit="1" customWidth="1"/>
    <col min="4123" max="4123" width="15.75" style="118" bestFit="1" customWidth="1"/>
    <col min="4124" max="4124" width="11.125" style="118" bestFit="1" customWidth="1"/>
    <col min="4125" max="4125" width="15.75" style="118" bestFit="1" customWidth="1"/>
    <col min="4126" max="4126" width="11.125" style="118" bestFit="1" customWidth="1"/>
    <col min="4127" max="4127" width="15.75" style="118" bestFit="1" customWidth="1"/>
    <col min="4128" max="4128" width="11.125" style="118" bestFit="1" customWidth="1"/>
    <col min="4129" max="4129" width="15.75" style="118" customWidth="1"/>
    <col min="4130" max="4130" width="11.125" style="118" bestFit="1" customWidth="1"/>
    <col min="4131" max="4131" width="15.75" style="118" bestFit="1" customWidth="1"/>
    <col min="4132" max="4132" width="11.125" style="118" bestFit="1" customWidth="1"/>
    <col min="4133" max="4133" width="15.75" style="118" bestFit="1" customWidth="1"/>
    <col min="4134" max="4134" width="11.125" style="118" bestFit="1" customWidth="1"/>
    <col min="4135" max="4135" width="15.75" style="118" bestFit="1" customWidth="1"/>
    <col min="4136" max="4136" width="11.125" style="118" bestFit="1" customWidth="1"/>
    <col min="4137" max="4137" width="15.75" style="118" bestFit="1" customWidth="1"/>
    <col min="4138" max="4138" width="11.125" style="118" bestFit="1" customWidth="1"/>
    <col min="4139" max="4139" width="15.75" style="118" bestFit="1" customWidth="1"/>
    <col min="4140" max="4140" width="11.125" style="118" bestFit="1" customWidth="1"/>
    <col min="4141" max="4141" width="15.75" style="118" bestFit="1" customWidth="1"/>
    <col min="4142" max="4142" width="11.125" style="118" bestFit="1" customWidth="1"/>
    <col min="4143" max="4143" width="15.75" style="118" bestFit="1" customWidth="1"/>
    <col min="4144" max="4144" width="11.125" style="118" bestFit="1" customWidth="1"/>
    <col min="4145" max="4145" width="15.75" style="118" customWidth="1"/>
    <col min="4146" max="4146" width="11.125" style="118" bestFit="1" customWidth="1"/>
    <col min="4147" max="4147" width="15.75" style="118" bestFit="1" customWidth="1"/>
    <col min="4148" max="4148" width="11.125" style="118" bestFit="1" customWidth="1"/>
    <col min="4149" max="4149" width="15.75" style="118" bestFit="1" customWidth="1"/>
    <col min="4150" max="4150" width="11.125" style="118" bestFit="1" customWidth="1"/>
    <col min="4151" max="4151" width="15.75" style="118" bestFit="1" customWidth="1"/>
    <col min="4152" max="4153" width="0" style="118" hidden="1" customWidth="1"/>
    <col min="4154" max="4154" width="9.25" style="118" bestFit="1" customWidth="1"/>
    <col min="4155" max="4352" width="9" style="118"/>
    <col min="4353" max="4353" width="25.875" style="118" customWidth="1"/>
    <col min="4354" max="4354" width="18.375" style="118" customWidth="1"/>
    <col min="4355" max="4356" width="21.125" style="118" bestFit="1" customWidth="1"/>
    <col min="4357" max="4357" width="18.25" style="118" bestFit="1" customWidth="1"/>
    <col min="4358" max="4358" width="11.125" style="118" bestFit="1" customWidth="1"/>
    <col min="4359" max="4359" width="15.75" style="118" bestFit="1" customWidth="1"/>
    <col min="4360" max="4360" width="11.125" style="118" bestFit="1" customWidth="1"/>
    <col min="4361" max="4361" width="15.75" style="118" bestFit="1" customWidth="1"/>
    <col min="4362" max="4362" width="11.125" style="118" bestFit="1" customWidth="1"/>
    <col min="4363" max="4367" width="15.75" style="118" bestFit="1" customWidth="1"/>
    <col min="4368" max="4368" width="11.125" style="118" bestFit="1" customWidth="1"/>
    <col min="4369" max="4375" width="15.75" style="118" bestFit="1" customWidth="1"/>
    <col min="4376" max="4376" width="11.125" style="118" bestFit="1" customWidth="1"/>
    <col min="4377" max="4377" width="15.75" style="118" bestFit="1" customWidth="1"/>
    <col min="4378" max="4378" width="11.125" style="118" bestFit="1" customWidth="1"/>
    <col min="4379" max="4379" width="15.75" style="118" bestFit="1" customWidth="1"/>
    <col min="4380" max="4380" width="11.125" style="118" bestFit="1" customWidth="1"/>
    <col min="4381" max="4381" width="15.75" style="118" bestFit="1" customWidth="1"/>
    <col min="4382" max="4382" width="11.125" style="118" bestFit="1" customWidth="1"/>
    <col min="4383" max="4383" width="15.75" style="118" bestFit="1" customWidth="1"/>
    <col min="4384" max="4384" width="11.125" style="118" bestFit="1" customWidth="1"/>
    <col min="4385" max="4385" width="15.75" style="118" customWidth="1"/>
    <col min="4386" max="4386" width="11.125" style="118" bestFit="1" customWidth="1"/>
    <col min="4387" max="4387" width="15.75" style="118" bestFit="1" customWidth="1"/>
    <col min="4388" max="4388" width="11.125" style="118" bestFit="1" customWidth="1"/>
    <col min="4389" max="4389" width="15.75" style="118" bestFit="1" customWidth="1"/>
    <col min="4390" max="4390" width="11.125" style="118" bestFit="1" customWidth="1"/>
    <col min="4391" max="4391" width="15.75" style="118" bestFit="1" customWidth="1"/>
    <col min="4392" max="4392" width="11.125" style="118" bestFit="1" customWidth="1"/>
    <col min="4393" max="4393" width="15.75" style="118" bestFit="1" customWidth="1"/>
    <col min="4394" max="4394" width="11.125" style="118" bestFit="1" customWidth="1"/>
    <col min="4395" max="4395" width="15.75" style="118" bestFit="1" customWidth="1"/>
    <col min="4396" max="4396" width="11.125" style="118" bestFit="1" customWidth="1"/>
    <col min="4397" max="4397" width="15.75" style="118" bestFit="1" customWidth="1"/>
    <col min="4398" max="4398" width="11.125" style="118" bestFit="1" customWidth="1"/>
    <col min="4399" max="4399" width="15.75" style="118" bestFit="1" customWidth="1"/>
    <col min="4400" max="4400" width="11.125" style="118" bestFit="1" customWidth="1"/>
    <col min="4401" max="4401" width="15.75" style="118" customWidth="1"/>
    <col min="4402" max="4402" width="11.125" style="118" bestFit="1" customWidth="1"/>
    <col min="4403" max="4403" width="15.75" style="118" bestFit="1" customWidth="1"/>
    <col min="4404" max="4404" width="11.125" style="118" bestFit="1" customWidth="1"/>
    <col min="4405" max="4405" width="15.75" style="118" bestFit="1" customWidth="1"/>
    <col min="4406" max="4406" width="11.125" style="118" bestFit="1" customWidth="1"/>
    <col min="4407" max="4407" width="15.75" style="118" bestFit="1" customWidth="1"/>
    <col min="4408" max="4409" width="0" style="118" hidden="1" customWidth="1"/>
    <col min="4410" max="4410" width="9.25" style="118" bestFit="1" customWidth="1"/>
    <col min="4411" max="4608" width="9" style="118"/>
    <col min="4609" max="4609" width="25.875" style="118" customWidth="1"/>
    <col min="4610" max="4610" width="18.375" style="118" customWidth="1"/>
    <col min="4611" max="4612" width="21.125" style="118" bestFit="1" customWidth="1"/>
    <col min="4613" max="4613" width="18.25" style="118" bestFit="1" customWidth="1"/>
    <col min="4614" max="4614" width="11.125" style="118" bestFit="1" customWidth="1"/>
    <col min="4615" max="4615" width="15.75" style="118" bestFit="1" customWidth="1"/>
    <col min="4616" max="4616" width="11.125" style="118" bestFit="1" customWidth="1"/>
    <col min="4617" max="4617" width="15.75" style="118" bestFit="1" customWidth="1"/>
    <col min="4618" max="4618" width="11.125" style="118" bestFit="1" customWidth="1"/>
    <col min="4619" max="4623" width="15.75" style="118" bestFit="1" customWidth="1"/>
    <col min="4624" max="4624" width="11.125" style="118" bestFit="1" customWidth="1"/>
    <col min="4625" max="4631" width="15.75" style="118" bestFit="1" customWidth="1"/>
    <col min="4632" max="4632" width="11.125" style="118" bestFit="1" customWidth="1"/>
    <col min="4633" max="4633" width="15.75" style="118" bestFit="1" customWidth="1"/>
    <col min="4634" max="4634" width="11.125" style="118" bestFit="1" customWidth="1"/>
    <col min="4635" max="4635" width="15.75" style="118" bestFit="1" customWidth="1"/>
    <col min="4636" max="4636" width="11.125" style="118" bestFit="1" customWidth="1"/>
    <col min="4637" max="4637" width="15.75" style="118" bestFit="1" customWidth="1"/>
    <col min="4638" max="4638" width="11.125" style="118" bestFit="1" customWidth="1"/>
    <col min="4639" max="4639" width="15.75" style="118" bestFit="1" customWidth="1"/>
    <col min="4640" max="4640" width="11.125" style="118" bestFit="1" customWidth="1"/>
    <col min="4641" max="4641" width="15.75" style="118" customWidth="1"/>
    <col min="4642" max="4642" width="11.125" style="118" bestFit="1" customWidth="1"/>
    <col min="4643" max="4643" width="15.75" style="118" bestFit="1" customWidth="1"/>
    <col min="4644" max="4644" width="11.125" style="118" bestFit="1" customWidth="1"/>
    <col min="4645" max="4645" width="15.75" style="118" bestFit="1" customWidth="1"/>
    <col min="4646" max="4646" width="11.125" style="118" bestFit="1" customWidth="1"/>
    <col min="4647" max="4647" width="15.75" style="118" bestFit="1" customWidth="1"/>
    <col min="4648" max="4648" width="11.125" style="118" bestFit="1" customWidth="1"/>
    <col min="4649" max="4649" width="15.75" style="118" bestFit="1" customWidth="1"/>
    <col min="4650" max="4650" width="11.125" style="118" bestFit="1" customWidth="1"/>
    <col min="4651" max="4651" width="15.75" style="118" bestFit="1" customWidth="1"/>
    <col min="4652" max="4652" width="11.125" style="118" bestFit="1" customWidth="1"/>
    <col min="4653" max="4653" width="15.75" style="118" bestFit="1" customWidth="1"/>
    <col min="4654" max="4654" width="11.125" style="118" bestFit="1" customWidth="1"/>
    <col min="4655" max="4655" width="15.75" style="118" bestFit="1" customWidth="1"/>
    <col min="4656" max="4656" width="11.125" style="118" bestFit="1" customWidth="1"/>
    <col min="4657" max="4657" width="15.75" style="118" customWidth="1"/>
    <col min="4658" max="4658" width="11.125" style="118" bestFit="1" customWidth="1"/>
    <col min="4659" max="4659" width="15.75" style="118" bestFit="1" customWidth="1"/>
    <col min="4660" max="4660" width="11.125" style="118" bestFit="1" customWidth="1"/>
    <col min="4661" max="4661" width="15.75" style="118" bestFit="1" customWidth="1"/>
    <col min="4662" max="4662" width="11.125" style="118" bestFit="1" customWidth="1"/>
    <col min="4663" max="4663" width="15.75" style="118" bestFit="1" customWidth="1"/>
    <col min="4664" max="4665" width="0" style="118" hidden="1" customWidth="1"/>
    <col min="4666" max="4666" width="9.25" style="118" bestFit="1" customWidth="1"/>
    <col min="4667" max="4864" width="9" style="118"/>
    <col min="4865" max="4865" width="25.875" style="118" customWidth="1"/>
    <col min="4866" max="4866" width="18.375" style="118" customWidth="1"/>
    <col min="4867" max="4868" width="21.125" style="118" bestFit="1" customWidth="1"/>
    <col min="4869" max="4869" width="18.25" style="118" bestFit="1" customWidth="1"/>
    <col min="4870" max="4870" width="11.125" style="118" bestFit="1" customWidth="1"/>
    <col min="4871" max="4871" width="15.75" style="118" bestFit="1" customWidth="1"/>
    <col min="4872" max="4872" width="11.125" style="118" bestFit="1" customWidth="1"/>
    <col min="4873" max="4873" width="15.75" style="118" bestFit="1" customWidth="1"/>
    <col min="4874" max="4874" width="11.125" style="118" bestFit="1" customWidth="1"/>
    <col min="4875" max="4879" width="15.75" style="118" bestFit="1" customWidth="1"/>
    <col min="4880" max="4880" width="11.125" style="118" bestFit="1" customWidth="1"/>
    <col min="4881" max="4887" width="15.75" style="118" bestFit="1" customWidth="1"/>
    <col min="4888" max="4888" width="11.125" style="118" bestFit="1" customWidth="1"/>
    <col min="4889" max="4889" width="15.75" style="118" bestFit="1" customWidth="1"/>
    <col min="4890" max="4890" width="11.125" style="118" bestFit="1" customWidth="1"/>
    <col min="4891" max="4891" width="15.75" style="118" bestFit="1" customWidth="1"/>
    <col min="4892" max="4892" width="11.125" style="118" bestFit="1" customWidth="1"/>
    <col min="4893" max="4893" width="15.75" style="118" bestFit="1" customWidth="1"/>
    <col min="4894" max="4894" width="11.125" style="118" bestFit="1" customWidth="1"/>
    <col min="4895" max="4895" width="15.75" style="118" bestFit="1" customWidth="1"/>
    <col min="4896" max="4896" width="11.125" style="118" bestFit="1" customWidth="1"/>
    <col min="4897" max="4897" width="15.75" style="118" customWidth="1"/>
    <col min="4898" max="4898" width="11.125" style="118" bestFit="1" customWidth="1"/>
    <col min="4899" max="4899" width="15.75" style="118" bestFit="1" customWidth="1"/>
    <col min="4900" max="4900" width="11.125" style="118" bestFit="1" customWidth="1"/>
    <col min="4901" max="4901" width="15.75" style="118" bestFit="1" customWidth="1"/>
    <col min="4902" max="4902" width="11.125" style="118" bestFit="1" customWidth="1"/>
    <col min="4903" max="4903" width="15.75" style="118" bestFit="1" customWidth="1"/>
    <col min="4904" max="4904" width="11.125" style="118" bestFit="1" customWidth="1"/>
    <col min="4905" max="4905" width="15.75" style="118" bestFit="1" customWidth="1"/>
    <col min="4906" max="4906" width="11.125" style="118" bestFit="1" customWidth="1"/>
    <col min="4907" max="4907" width="15.75" style="118" bestFit="1" customWidth="1"/>
    <col min="4908" max="4908" width="11.125" style="118" bestFit="1" customWidth="1"/>
    <col min="4909" max="4909" width="15.75" style="118" bestFit="1" customWidth="1"/>
    <col min="4910" max="4910" width="11.125" style="118" bestFit="1" customWidth="1"/>
    <col min="4911" max="4911" width="15.75" style="118" bestFit="1" customWidth="1"/>
    <col min="4912" max="4912" width="11.125" style="118" bestFit="1" customWidth="1"/>
    <col min="4913" max="4913" width="15.75" style="118" customWidth="1"/>
    <col min="4914" max="4914" width="11.125" style="118" bestFit="1" customWidth="1"/>
    <col min="4915" max="4915" width="15.75" style="118" bestFit="1" customWidth="1"/>
    <col min="4916" max="4916" width="11.125" style="118" bestFit="1" customWidth="1"/>
    <col min="4917" max="4917" width="15.75" style="118" bestFit="1" customWidth="1"/>
    <col min="4918" max="4918" width="11.125" style="118" bestFit="1" customWidth="1"/>
    <col min="4919" max="4919" width="15.75" style="118" bestFit="1" customWidth="1"/>
    <col min="4920" max="4921" width="0" style="118" hidden="1" customWidth="1"/>
    <col min="4922" max="4922" width="9.25" style="118" bestFit="1" customWidth="1"/>
    <col min="4923" max="5120" width="9" style="118"/>
    <col min="5121" max="5121" width="25.875" style="118" customWidth="1"/>
    <col min="5122" max="5122" width="18.375" style="118" customWidth="1"/>
    <col min="5123" max="5124" width="21.125" style="118" bestFit="1" customWidth="1"/>
    <col min="5125" max="5125" width="18.25" style="118" bestFit="1" customWidth="1"/>
    <col min="5126" max="5126" width="11.125" style="118" bestFit="1" customWidth="1"/>
    <col min="5127" max="5127" width="15.75" style="118" bestFit="1" customWidth="1"/>
    <col min="5128" max="5128" width="11.125" style="118" bestFit="1" customWidth="1"/>
    <col min="5129" max="5129" width="15.75" style="118" bestFit="1" customWidth="1"/>
    <col min="5130" max="5130" width="11.125" style="118" bestFit="1" customWidth="1"/>
    <col min="5131" max="5135" width="15.75" style="118" bestFit="1" customWidth="1"/>
    <col min="5136" max="5136" width="11.125" style="118" bestFit="1" customWidth="1"/>
    <col min="5137" max="5143" width="15.75" style="118" bestFit="1" customWidth="1"/>
    <col min="5144" max="5144" width="11.125" style="118" bestFit="1" customWidth="1"/>
    <col min="5145" max="5145" width="15.75" style="118" bestFit="1" customWidth="1"/>
    <col min="5146" max="5146" width="11.125" style="118" bestFit="1" customWidth="1"/>
    <col min="5147" max="5147" width="15.75" style="118" bestFit="1" customWidth="1"/>
    <col min="5148" max="5148" width="11.125" style="118" bestFit="1" customWidth="1"/>
    <col min="5149" max="5149" width="15.75" style="118" bestFit="1" customWidth="1"/>
    <col min="5150" max="5150" width="11.125" style="118" bestFit="1" customWidth="1"/>
    <col min="5151" max="5151" width="15.75" style="118" bestFit="1" customWidth="1"/>
    <col min="5152" max="5152" width="11.125" style="118" bestFit="1" customWidth="1"/>
    <col min="5153" max="5153" width="15.75" style="118" customWidth="1"/>
    <col min="5154" max="5154" width="11.125" style="118" bestFit="1" customWidth="1"/>
    <col min="5155" max="5155" width="15.75" style="118" bestFit="1" customWidth="1"/>
    <col min="5156" max="5156" width="11.125" style="118" bestFit="1" customWidth="1"/>
    <col min="5157" max="5157" width="15.75" style="118" bestFit="1" customWidth="1"/>
    <col min="5158" max="5158" width="11.125" style="118" bestFit="1" customWidth="1"/>
    <col min="5159" max="5159" width="15.75" style="118" bestFit="1" customWidth="1"/>
    <col min="5160" max="5160" width="11.125" style="118" bestFit="1" customWidth="1"/>
    <col min="5161" max="5161" width="15.75" style="118" bestFit="1" customWidth="1"/>
    <col min="5162" max="5162" width="11.125" style="118" bestFit="1" customWidth="1"/>
    <col min="5163" max="5163" width="15.75" style="118" bestFit="1" customWidth="1"/>
    <col min="5164" max="5164" width="11.125" style="118" bestFit="1" customWidth="1"/>
    <col min="5165" max="5165" width="15.75" style="118" bestFit="1" customWidth="1"/>
    <col min="5166" max="5166" width="11.125" style="118" bestFit="1" customWidth="1"/>
    <col min="5167" max="5167" width="15.75" style="118" bestFit="1" customWidth="1"/>
    <col min="5168" max="5168" width="11.125" style="118" bestFit="1" customWidth="1"/>
    <col min="5169" max="5169" width="15.75" style="118" customWidth="1"/>
    <col min="5170" max="5170" width="11.125" style="118" bestFit="1" customWidth="1"/>
    <col min="5171" max="5171" width="15.75" style="118" bestFit="1" customWidth="1"/>
    <col min="5172" max="5172" width="11.125" style="118" bestFit="1" customWidth="1"/>
    <col min="5173" max="5173" width="15.75" style="118" bestFit="1" customWidth="1"/>
    <col min="5174" max="5174" width="11.125" style="118" bestFit="1" customWidth="1"/>
    <col min="5175" max="5175" width="15.75" style="118" bestFit="1" customWidth="1"/>
    <col min="5176" max="5177" width="0" style="118" hidden="1" customWidth="1"/>
    <col min="5178" max="5178" width="9.25" style="118" bestFit="1" customWidth="1"/>
    <col min="5179" max="5376" width="9" style="118"/>
    <col min="5377" max="5377" width="25.875" style="118" customWidth="1"/>
    <col min="5378" max="5378" width="18.375" style="118" customWidth="1"/>
    <col min="5379" max="5380" width="21.125" style="118" bestFit="1" customWidth="1"/>
    <col min="5381" max="5381" width="18.25" style="118" bestFit="1" customWidth="1"/>
    <col min="5382" max="5382" width="11.125" style="118" bestFit="1" customWidth="1"/>
    <col min="5383" max="5383" width="15.75" style="118" bestFit="1" customWidth="1"/>
    <col min="5384" max="5384" width="11.125" style="118" bestFit="1" customWidth="1"/>
    <col min="5385" max="5385" width="15.75" style="118" bestFit="1" customWidth="1"/>
    <col min="5386" max="5386" width="11.125" style="118" bestFit="1" customWidth="1"/>
    <col min="5387" max="5391" width="15.75" style="118" bestFit="1" customWidth="1"/>
    <col min="5392" max="5392" width="11.125" style="118" bestFit="1" customWidth="1"/>
    <col min="5393" max="5399" width="15.75" style="118" bestFit="1" customWidth="1"/>
    <col min="5400" max="5400" width="11.125" style="118" bestFit="1" customWidth="1"/>
    <col min="5401" max="5401" width="15.75" style="118" bestFit="1" customWidth="1"/>
    <col min="5402" max="5402" width="11.125" style="118" bestFit="1" customWidth="1"/>
    <col min="5403" max="5403" width="15.75" style="118" bestFit="1" customWidth="1"/>
    <col min="5404" max="5404" width="11.125" style="118" bestFit="1" customWidth="1"/>
    <col min="5405" max="5405" width="15.75" style="118" bestFit="1" customWidth="1"/>
    <col min="5406" max="5406" width="11.125" style="118" bestFit="1" customWidth="1"/>
    <col min="5407" max="5407" width="15.75" style="118" bestFit="1" customWidth="1"/>
    <col min="5408" max="5408" width="11.125" style="118" bestFit="1" customWidth="1"/>
    <col min="5409" max="5409" width="15.75" style="118" customWidth="1"/>
    <col min="5410" max="5410" width="11.125" style="118" bestFit="1" customWidth="1"/>
    <col min="5411" max="5411" width="15.75" style="118" bestFit="1" customWidth="1"/>
    <col min="5412" max="5412" width="11.125" style="118" bestFit="1" customWidth="1"/>
    <col min="5413" max="5413" width="15.75" style="118" bestFit="1" customWidth="1"/>
    <col min="5414" max="5414" width="11.125" style="118" bestFit="1" customWidth="1"/>
    <col min="5415" max="5415" width="15.75" style="118" bestFit="1" customWidth="1"/>
    <col min="5416" max="5416" width="11.125" style="118" bestFit="1" customWidth="1"/>
    <col min="5417" max="5417" width="15.75" style="118" bestFit="1" customWidth="1"/>
    <col min="5418" max="5418" width="11.125" style="118" bestFit="1" customWidth="1"/>
    <col min="5419" max="5419" width="15.75" style="118" bestFit="1" customWidth="1"/>
    <col min="5420" max="5420" width="11.125" style="118" bestFit="1" customWidth="1"/>
    <col min="5421" max="5421" width="15.75" style="118" bestFit="1" customWidth="1"/>
    <col min="5422" max="5422" width="11.125" style="118" bestFit="1" customWidth="1"/>
    <col min="5423" max="5423" width="15.75" style="118" bestFit="1" customWidth="1"/>
    <col min="5424" max="5424" width="11.125" style="118" bestFit="1" customWidth="1"/>
    <col min="5425" max="5425" width="15.75" style="118" customWidth="1"/>
    <col min="5426" max="5426" width="11.125" style="118" bestFit="1" customWidth="1"/>
    <col min="5427" max="5427" width="15.75" style="118" bestFit="1" customWidth="1"/>
    <col min="5428" max="5428" width="11.125" style="118" bestFit="1" customWidth="1"/>
    <col min="5429" max="5429" width="15.75" style="118" bestFit="1" customWidth="1"/>
    <col min="5430" max="5430" width="11.125" style="118" bestFit="1" customWidth="1"/>
    <col min="5431" max="5431" width="15.75" style="118" bestFit="1" customWidth="1"/>
    <col min="5432" max="5433" width="0" style="118" hidden="1" customWidth="1"/>
    <col min="5434" max="5434" width="9.25" style="118" bestFit="1" customWidth="1"/>
    <col min="5435" max="5632" width="9" style="118"/>
    <col min="5633" max="5633" width="25.875" style="118" customWidth="1"/>
    <col min="5634" max="5634" width="18.375" style="118" customWidth="1"/>
    <col min="5635" max="5636" width="21.125" style="118" bestFit="1" customWidth="1"/>
    <col min="5637" max="5637" width="18.25" style="118" bestFit="1" customWidth="1"/>
    <col min="5638" max="5638" width="11.125" style="118" bestFit="1" customWidth="1"/>
    <col min="5639" max="5639" width="15.75" style="118" bestFit="1" customWidth="1"/>
    <col min="5640" max="5640" width="11.125" style="118" bestFit="1" customWidth="1"/>
    <col min="5641" max="5641" width="15.75" style="118" bestFit="1" customWidth="1"/>
    <col min="5642" max="5642" width="11.125" style="118" bestFit="1" customWidth="1"/>
    <col min="5643" max="5647" width="15.75" style="118" bestFit="1" customWidth="1"/>
    <col min="5648" max="5648" width="11.125" style="118" bestFit="1" customWidth="1"/>
    <col min="5649" max="5655" width="15.75" style="118" bestFit="1" customWidth="1"/>
    <col min="5656" max="5656" width="11.125" style="118" bestFit="1" customWidth="1"/>
    <col min="5657" max="5657" width="15.75" style="118" bestFit="1" customWidth="1"/>
    <col min="5658" max="5658" width="11.125" style="118" bestFit="1" customWidth="1"/>
    <col min="5659" max="5659" width="15.75" style="118" bestFit="1" customWidth="1"/>
    <col min="5660" max="5660" width="11.125" style="118" bestFit="1" customWidth="1"/>
    <col min="5661" max="5661" width="15.75" style="118" bestFit="1" customWidth="1"/>
    <col min="5662" max="5662" width="11.125" style="118" bestFit="1" customWidth="1"/>
    <col min="5663" max="5663" width="15.75" style="118" bestFit="1" customWidth="1"/>
    <col min="5664" max="5664" width="11.125" style="118" bestFit="1" customWidth="1"/>
    <col min="5665" max="5665" width="15.75" style="118" customWidth="1"/>
    <col min="5666" max="5666" width="11.125" style="118" bestFit="1" customWidth="1"/>
    <col min="5667" max="5667" width="15.75" style="118" bestFit="1" customWidth="1"/>
    <col min="5668" max="5668" width="11.125" style="118" bestFit="1" customWidth="1"/>
    <col min="5669" max="5669" width="15.75" style="118" bestFit="1" customWidth="1"/>
    <col min="5670" max="5670" width="11.125" style="118" bestFit="1" customWidth="1"/>
    <col min="5671" max="5671" width="15.75" style="118" bestFit="1" customWidth="1"/>
    <col min="5672" max="5672" width="11.125" style="118" bestFit="1" customWidth="1"/>
    <col min="5673" max="5673" width="15.75" style="118" bestFit="1" customWidth="1"/>
    <col min="5674" max="5674" width="11.125" style="118" bestFit="1" customWidth="1"/>
    <col min="5675" max="5675" width="15.75" style="118" bestFit="1" customWidth="1"/>
    <col min="5676" max="5676" width="11.125" style="118" bestFit="1" customWidth="1"/>
    <col min="5677" max="5677" width="15.75" style="118" bestFit="1" customWidth="1"/>
    <col min="5678" max="5678" width="11.125" style="118" bestFit="1" customWidth="1"/>
    <col min="5679" max="5679" width="15.75" style="118" bestFit="1" customWidth="1"/>
    <col min="5680" max="5680" width="11.125" style="118" bestFit="1" customWidth="1"/>
    <col min="5681" max="5681" width="15.75" style="118" customWidth="1"/>
    <col min="5682" max="5682" width="11.125" style="118" bestFit="1" customWidth="1"/>
    <col min="5683" max="5683" width="15.75" style="118" bestFit="1" customWidth="1"/>
    <col min="5684" max="5684" width="11.125" style="118" bestFit="1" customWidth="1"/>
    <col min="5685" max="5685" width="15.75" style="118" bestFit="1" customWidth="1"/>
    <col min="5686" max="5686" width="11.125" style="118" bestFit="1" customWidth="1"/>
    <col min="5687" max="5687" width="15.75" style="118" bestFit="1" customWidth="1"/>
    <col min="5688" max="5689" width="0" style="118" hidden="1" customWidth="1"/>
    <col min="5690" max="5690" width="9.25" style="118" bestFit="1" customWidth="1"/>
    <col min="5691" max="5888" width="9" style="118"/>
    <col min="5889" max="5889" width="25.875" style="118" customWidth="1"/>
    <col min="5890" max="5890" width="18.375" style="118" customWidth="1"/>
    <col min="5891" max="5892" width="21.125" style="118" bestFit="1" customWidth="1"/>
    <col min="5893" max="5893" width="18.25" style="118" bestFit="1" customWidth="1"/>
    <col min="5894" max="5894" width="11.125" style="118" bestFit="1" customWidth="1"/>
    <col min="5895" max="5895" width="15.75" style="118" bestFit="1" customWidth="1"/>
    <col min="5896" max="5896" width="11.125" style="118" bestFit="1" customWidth="1"/>
    <col min="5897" max="5897" width="15.75" style="118" bestFit="1" customWidth="1"/>
    <col min="5898" max="5898" width="11.125" style="118" bestFit="1" customWidth="1"/>
    <col min="5899" max="5903" width="15.75" style="118" bestFit="1" customWidth="1"/>
    <col min="5904" max="5904" width="11.125" style="118" bestFit="1" customWidth="1"/>
    <col min="5905" max="5911" width="15.75" style="118" bestFit="1" customWidth="1"/>
    <col min="5912" max="5912" width="11.125" style="118" bestFit="1" customWidth="1"/>
    <col min="5913" max="5913" width="15.75" style="118" bestFit="1" customWidth="1"/>
    <col min="5914" max="5914" width="11.125" style="118" bestFit="1" customWidth="1"/>
    <col min="5915" max="5915" width="15.75" style="118" bestFit="1" customWidth="1"/>
    <col min="5916" max="5916" width="11.125" style="118" bestFit="1" customWidth="1"/>
    <col min="5917" max="5917" width="15.75" style="118" bestFit="1" customWidth="1"/>
    <col min="5918" max="5918" width="11.125" style="118" bestFit="1" customWidth="1"/>
    <col min="5919" max="5919" width="15.75" style="118" bestFit="1" customWidth="1"/>
    <col min="5920" max="5920" width="11.125" style="118" bestFit="1" customWidth="1"/>
    <col min="5921" max="5921" width="15.75" style="118" customWidth="1"/>
    <col min="5922" max="5922" width="11.125" style="118" bestFit="1" customWidth="1"/>
    <col min="5923" max="5923" width="15.75" style="118" bestFit="1" customWidth="1"/>
    <col min="5924" max="5924" width="11.125" style="118" bestFit="1" customWidth="1"/>
    <col min="5925" max="5925" width="15.75" style="118" bestFit="1" customWidth="1"/>
    <col min="5926" max="5926" width="11.125" style="118" bestFit="1" customWidth="1"/>
    <col min="5927" max="5927" width="15.75" style="118" bestFit="1" customWidth="1"/>
    <col min="5928" max="5928" width="11.125" style="118" bestFit="1" customWidth="1"/>
    <col min="5929" max="5929" width="15.75" style="118" bestFit="1" customWidth="1"/>
    <col min="5930" max="5930" width="11.125" style="118" bestFit="1" customWidth="1"/>
    <col min="5931" max="5931" width="15.75" style="118" bestFit="1" customWidth="1"/>
    <col min="5932" max="5932" width="11.125" style="118" bestFit="1" customWidth="1"/>
    <col min="5933" max="5933" width="15.75" style="118" bestFit="1" customWidth="1"/>
    <col min="5934" max="5934" width="11.125" style="118" bestFit="1" customWidth="1"/>
    <col min="5935" max="5935" width="15.75" style="118" bestFit="1" customWidth="1"/>
    <col min="5936" max="5936" width="11.125" style="118" bestFit="1" customWidth="1"/>
    <col min="5937" max="5937" width="15.75" style="118" customWidth="1"/>
    <col min="5938" max="5938" width="11.125" style="118" bestFit="1" customWidth="1"/>
    <col min="5939" max="5939" width="15.75" style="118" bestFit="1" customWidth="1"/>
    <col min="5940" max="5940" width="11.125" style="118" bestFit="1" customWidth="1"/>
    <col min="5941" max="5941" width="15.75" style="118" bestFit="1" customWidth="1"/>
    <col min="5942" max="5942" width="11.125" style="118" bestFit="1" customWidth="1"/>
    <col min="5943" max="5943" width="15.75" style="118" bestFit="1" customWidth="1"/>
    <col min="5944" max="5945" width="0" style="118" hidden="1" customWidth="1"/>
    <col min="5946" max="5946" width="9.25" style="118" bestFit="1" customWidth="1"/>
    <col min="5947" max="6144" width="9" style="118"/>
    <col min="6145" max="6145" width="25.875" style="118" customWidth="1"/>
    <col min="6146" max="6146" width="18.375" style="118" customWidth="1"/>
    <col min="6147" max="6148" width="21.125" style="118" bestFit="1" customWidth="1"/>
    <col min="6149" max="6149" width="18.25" style="118" bestFit="1" customWidth="1"/>
    <col min="6150" max="6150" width="11.125" style="118" bestFit="1" customWidth="1"/>
    <col min="6151" max="6151" width="15.75" style="118" bestFit="1" customWidth="1"/>
    <col min="6152" max="6152" width="11.125" style="118" bestFit="1" customWidth="1"/>
    <col min="6153" max="6153" width="15.75" style="118" bestFit="1" customWidth="1"/>
    <col min="6154" max="6154" width="11.125" style="118" bestFit="1" customWidth="1"/>
    <col min="6155" max="6159" width="15.75" style="118" bestFit="1" customWidth="1"/>
    <col min="6160" max="6160" width="11.125" style="118" bestFit="1" customWidth="1"/>
    <col min="6161" max="6167" width="15.75" style="118" bestFit="1" customWidth="1"/>
    <col min="6168" max="6168" width="11.125" style="118" bestFit="1" customWidth="1"/>
    <col min="6169" max="6169" width="15.75" style="118" bestFit="1" customWidth="1"/>
    <col min="6170" max="6170" width="11.125" style="118" bestFit="1" customWidth="1"/>
    <col min="6171" max="6171" width="15.75" style="118" bestFit="1" customWidth="1"/>
    <col min="6172" max="6172" width="11.125" style="118" bestFit="1" customWidth="1"/>
    <col min="6173" max="6173" width="15.75" style="118" bestFit="1" customWidth="1"/>
    <col min="6174" max="6174" width="11.125" style="118" bestFit="1" customWidth="1"/>
    <col min="6175" max="6175" width="15.75" style="118" bestFit="1" customWidth="1"/>
    <col min="6176" max="6176" width="11.125" style="118" bestFit="1" customWidth="1"/>
    <col min="6177" max="6177" width="15.75" style="118" customWidth="1"/>
    <col min="6178" max="6178" width="11.125" style="118" bestFit="1" customWidth="1"/>
    <col min="6179" max="6179" width="15.75" style="118" bestFit="1" customWidth="1"/>
    <col min="6180" max="6180" width="11.125" style="118" bestFit="1" customWidth="1"/>
    <col min="6181" max="6181" width="15.75" style="118" bestFit="1" customWidth="1"/>
    <col min="6182" max="6182" width="11.125" style="118" bestFit="1" customWidth="1"/>
    <col min="6183" max="6183" width="15.75" style="118" bestFit="1" customWidth="1"/>
    <col min="6184" max="6184" width="11.125" style="118" bestFit="1" customWidth="1"/>
    <col min="6185" max="6185" width="15.75" style="118" bestFit="1" customWidth="1"/>
    <col min="6186" max="6186" width="11.125" style="118" bestFit="1" customWidth="1"/>
    <col min="6187" max="6187" width="15.75" style="118" bestFit="1" customWidth="1"/>
    <col min="6188" max="6188" width="11.125" style="118" bestFit="1" customWidth="1"/>
    <col min="6189" max="6189" width="15.75" style="118" bestFit="1" customWidth="1"/>
    <col min="6190" max="6190" width="11.125" style="118" bestFit="1" customWidth="1"/>
    <col min="6191" max="6191" width="15.75" style="118" bestFit="1" customWidth="1"/>
    <col min="6192" max="6192" width="11.125" style="118" bestFit="1" customWidth="1"/>
    <col min="6193" max="6193" width="15.75" style="118" customWidth="1"/>
    <col min="6194" max="6194" width="11.125" style="118" bestFit="1" customWidth="1"/>
    <col min="6195" max="6195" width="15.75" style="118" bestFit="1" customWidth="1"/>
    <col min="6196" max="6196" width="11.125" style="118" bestFit="1" customWidth="1"/>
    <col min="6197" max="6197" width="15.75" style="118" bestFit="1" customWidth="1"/>
    <col min="6198" max="6198" width="11.125" style="118" bestFit="1" customWidth="1"/>
    <col min="6199" max="6199" width="15.75" style="118" bestFit="1" customWidth="1"/>
    <col min="6200" max="6201" width="0" style="118" hidden="1" customWidth="1"/>
    <col min="6202" max="6202" width="9.25" style="118" bestFit="1" customWidth="1"/>
    <col min="6203" max="6400" width="9" style="118"/>
    <col min="6401" max="6401" width="25.875" style="118" customWidth="1"/>
    <col min="6402" max="6402" width="18.375" style="118" customWidth="1"/>
    <col min="6403" max="6404" width="21.125" style="118" bestFit="1" customWidth="1"/>
    <col min="6405" max="6405" width="18.25" style="118" bestFit="1" customWidth="1"/>
    <col min="6406" max="6406" width="11.125" style="118" bestFit="1" customWidth="1"/>
    <col min="6407" max="6407" width="15.75" style="118" bestFit="1" customWidth="1"/>
    <col min="6408" max="6408" width="11.125" style="118" bestFit="1" customWidth="1"/>
    <col min="6409" max="6409" width="15.75" style="118" bestFit="1" customWidth="1"/>
    <col min="6410" max="6410" width="11.125" style="118" bestFit="1" customWidth="1"/>
    <col min="6411" max="6415" width="15.75" style="118" bestFit="1" customWidth="1"/>
    <col min="6416" max="6416" width="11.125" style="118" bestFit="1" customWidth="1"/>
    <col min="6417" max="6423" width="15.75" style="118" bestFit="1" customWidth="1"/>
    <col min="6424" max="6424" width="11.125" style="118" bestFit="1" customWidth="1"/>
    <col min="6425" max="6425" width="15.75" style="118" bestFit="1" customWidth="1"/>
    <col min="6426" max="6426" width="11.125" style="118" bestFit="1" customWidth="1"/>
    <col min="6427" max="6427" width="15.75" style="118" bestFit="1" customWidth="1"/>
    <col min="6428" max="6428" width="11.125" style="118" bestFit="1" customWidth="1"/>
    <col min="6429" max="6429" width="15.75" style="118" bestFit="1" customWidth="1"/>
    <col min="6430" max="6430" width="11.125" style="118" bestFit="1" customWidth="1"/>
    <col min="6431" max="6431" width="15.75" style="118" bestFit="1" customWidth="1"/>
    <col min="6432" max="6432" width="11.125" style="118" bestFit="1" customWidth="1"/>
    <col min="6433" max="6433" width="15.75" style="118" customWidth="1"/>
    <col min="6434" max="6434" width="11.125" style="118" bestFit="1" customWidth="1"/>
    <col min="6435" max="6435" width="15.75" style="118" bestFit="1" customWidth="1"/>
    <col min="6436" max="6436" width="11.125" style="118" bestFit="1" customWidth="1"/>
    <col min="6437" max="6437" width="15.75" style="118" bestFit="1" customWidth="1"/>
    <col min="6438" max="6438" width="11.125" style="118" bestFit="1" customWidth="1"/>
    <col min="6439" max="6439" width="15.75" style="118" bestFit="1" customWidth="1"/>
    <col min="6440" max="6440" width="11.125" style="118" bestFit="1" customWidth="1"/>
    <col min="6441" max="6441" width="15.75" style="118" bestFit="1" customWidth="1"/>
    <col min="6442" max="6442" width="11.125" style="118" bestFit="1" customWidth="1"/>
    <col min="6443" max="6443" width="15.75" style="118" bestFit="1" customWidth="1"/>
    <col min="6444" max="6444" width="11.125" style="118" bestFit="1" customWidth="1"/>
    <col min="6445" max="6445" width="15.75" style="118" bestFit="1" customWidth="1"/>
    <col min="6446" max="6446" width="11.125" style="118" bestFit="1" customWidth="1"/>
    <col min="6447" max="6447" width="15.75" style="118" bestFit="1" customWidth="1"/>
    <col min="6448" max="6448" width="11.125" style="118" bestFit="1" customWidth="1"/>
    <col min="6449" max="6449" width="15.75" style="118" customWidth="1"/>
    <col min="6450" max="6450" width="11.125" style="118" bestFit="1" customWidth="1"/>
    <col min="6451" max="6451" width="15.75" style="118" bestFit="1" customWidth="1"/>
    <col min="6452" max="6452" width="11.125" style="118" bestFit="1" customWidth="1"/>
    <col min="6453" max="6453" width="15.75" style="118" bestFit="1" customWidth="1"/>
    <col min="6454" max="6454" width="11.125" style="118" bestFit="1" customWidth="1"/>
    <col min="6455" max="6455" width="15.75" style="118" bestFit="1" customWidth="1"/>
    <col min="6456" max="6457" width="0" style="118" hidden="1" customWidth="1"/>
    <col min="6458" max="6458" width="9.25" style="118" bestFit="1" customWidth="1"/>
    <col min="6459" max="6656" width="9" style="118"/>
    <col min="6657" max="6657" width="25.875" style="118" customWidth="1"/>
    <col min="6658" max="6658" width="18.375" style="118" customWidth="1"/>
    <col min="6659" max="6660" width="21.125" style="118" bestFit="1" customWidth="1"/>
    <col min="6661" max="6661" width="18.25" style="118" bestFit="1" customWidth="1"/>
    <col min="6662" max="6662" width="11.125" style="118" bestFit="1" customWidth="1"/>
    <col min="6663" max="6663" width="15.75" style="118" bestFit="1" customWidth="1"/>
    <col min="6664" max="6664" width="11.125" style="118" bestFit="1" customWidth="1"/>
    <col min="6665" max="6665" width="15.75" style="118" bestFit="1" customWidth="1"/>
    <col min="6666" max="6666" width="11.125" style="118" bestFit="1" customWidth="1"/>
    <col min="6667" max="6671" width="15.75" style="118" bestFit="1" customWidth="1"/>
    <col min="6672" max="6672" width="11.125" style="118" bestFit="1" customWidth="1"/>
    <col min="6673" max="6679" width="15.75" style="118" bestFit="1" customWidth="1"/>
    <col min="6680" max="6680" width="11.125" style="118" bestFit="1" customWidth="1"/>
    <col min="6681" max="6681" width="15.75" style="118" bestFit="1" customWidth="1"/>
    <col min="6682" max="6682" width="11.125" style="118" bestFit="1" customWidth="1"/>
    <col min="6683" max="6683" width="15.75" style="118" bestFit="1" customWidth="1"/>
    <col min="6684" max="6684" width="11.125" style="118" bestFit="1" customWidth="1"/>
    <col min="6685" max="6685" width="15.75" style="118" bestFit="1" customWidth="1"/>
    <col min="6686" max="6686" width="11.125" style="118" bestFit="1" customWidth="1"/>
    <col min="6687" max="6687" width="15.75" style="118" bestFit="1" customWidth="1"/>
    <col min="6688" max="6688" width="11.125" style="118" bestFit="1" customWidth="1"/>
    <col min="6689" max="6689" width="15.75" style="118" customWidth="1"/>
    <col min="6690" max="6690" width="11.125" style="118" bestFit="1" customWidth="1"/>
    <col min="6691" max="6691" width="15.75" style="118" bestFit="1" customWidth="1"/>
    <col min="6692" max="6692" width="11.125" style="118" bestFit="1" customWidth="1"/>
    <col min="6693" max="6693" width="15.75" style="118" bestFit="1" customWidth="1"/>
    <col min="6694" max="6694" width="11.125" style="118" bestFit="1" customWidth="1"/>
    <col min="6695" max="6695" width="15.75" style="118" bestFit="1" customWidth="1"/>
    <col min="6696" max="6696" width="11.125" style="118" bestFit="1" customWidth="1"/>
    <col min="6697" max="6697" width="15.75" style="118" bestFit="1" customWidth="1"/>
    <col min="6698" max="6698" width="11.125" style="118" bestFit="1" customWidth="1"/>
    <col min="6699" max="6699" width="15.75" style="118" bestFit="1" customWidth="1"/>
    <col min="6700" max="6700" width="11.125" style="118" bestFit="1" customWidth="1"/>
    <col min="6701" max="6701" width="15.75" style="118" bestFit="1" customWidth="1"/>
    <col min="6702" max="6702" width="11.125" style="118" bestFit="1" customWidth="1"/>
    <col min="6703" max="6703" width="15.75" style="118" bestFit="1" customWidth="1"/>
    <col min="6704" max="6704" width="11.125" style="118" bestFit="1" customWidth="1"/>
    <col min="6705" max="6705" width="15.75" style="118" customWidth="1"/>
    <col min="6706" max="6706" width="11.125" style="118" bestFit="1" customWidth="1"/>
    <col min="6707" max="6707" width="15.75" style="118" bestFit="1" customWidth="1"/>
    <col min="6708" max="6708" width="11.125" style="118" bestFit="1" customWidth="1"/>
    <col min="6709" max="6709" width="15.75" style="118" bestFit="1" customWidth="1"/>
    <col min="6710" max="6710" width="11.125" style="118" bestFit="1" customWidth="1"/>
    <col min="6711" max="6711" width="15.75" style="118" bestFit="1" customWidth="1"/>
    <col min="6712" max="6713" width="0" style="118" hidden="1" customWidth="1"/>
    <col min="6714" max="6714" width="9.25" style="118" bestFit="1" customWidth="1"/>
    <col min="6715" max="6912" width="9" style="118"/>
    <col min="6913" max="6913" width="25.875" style="118" customWidth="1"/>
    <col min="6914" max="6914" width="18.375" style="118" customWidth="1"/>
    <col min="6915" max="6916" width="21.125" style="118" bestFit="1" customWidth="1"/>
    <col min="6917" max="6917" width="18.25" style="118" bestFit="1" customWidth="1"/>
    <col min="6918" max="6918" width="11.125" style="118" bestFit="1" customWidth="1"/>
    <col min="6919" max="6919" width="15.75" style="118" bestFit="1" customWidth="1"/>
    <col min="6920" max="6920" width="11.125" style="118" bestFit="1" customWidth="1"/>
    <col min="6921" max="6921" width="15.75" style="118" bestFit="1" customWidth="1"/>
    <col min="6922" max="6922" width="11.125" style="118" bestFit="1" customWidth="1"/>
    <col min="6923" max="6927" width="15.75" style="118" bestFit="1" customWidth="1"/>
    <col min="6928" max="6928" width="11.125" style="118" bestFit="1" customWidth="1"/>
    <col min="6929" max="6935" width="15.75" style="118" bestFit="1" customWidth="1"/>
    <col min="6936" max="6936" width="11.125" style="118" bestFit="1" customWidth="1"/>
    <col min="6937" max="6937" width="15.75" style="118" bestFit="1" customWidth="1"/>
    <col min="6938" max="6938" width="11.125" style="118" bestFit="1" customWidth="1"/>
    <col min="6939" max="6939" width="15.75" style="118" bestFit="1" customWidth="1"/>
    <col min="6940" max="6940" width="11.125" style="118" bestFit="1" customWidth="1"/>
    <col min="6941" max="6941" width="15.75" style="118" bestFit="1" customWidth="1"/>
    <col min="6942" max="6942" width="11.125" style="118" bestFit="1" customWidth="1"/>
    <col min="6943" max="6943" width="15.75" style="118" bestFit="1" customWidth="1"/>
    <col min="6944" max="6944" width="11.125" style="118" bestFit="1" customWidth="1"/>
    <col min="6945" max="6945" width="15.75" style="118" customWidth="1"/>
    <col min="6946" max="6946" width="11.125" style="118" bestFit="1" customWidth="1"/>
    <col min="6947" max="6947" width="15.75" style="118" bestFit="1" customWidth="1"/>
    <col min="6948" max="6948" width="11.125" style="118" bestFit="1" customWidth="1"/>
    <col min="6949" max="6949" width="15.75" style="118" bestFit="1" customWidth="1"/>
    <col min="6950" max="6950" width="11.125" style="118" bestFit="1" customWidth="1"/>
    <col min="6951" max="6951" width="15.75" style="118" bestFit="1" customWidth="1"/>
    <col min="6952" max="6952" width="11.125" style="118" bestFit="1" customWidth="1"/>
    <col min="6953" max="6953" width="15.75" style="118" bestFit="1" customWidth="1"/>
    <col min="6954" max="6954" width="11.125" style="118" bestFit="1" customWidth="1"/>
    <col min="6955" max="6955" width="15.75" style="118" bestFit="1" customWidth="1"/>
    <col min="6956" max="6956" width="11.125" style="118" bestFit="1" customWidth="1"/>
    <col min="6957" max="6957" width="15.75" style="118" bestFit="1" customWidth="1"/>
    <col min="6958" max="6958" width="11.125" style="118" bestFit="1" customWidth="1"/>
    <col min="6959" max="6959" width="15.75" style="118" bestFit="1" customWidth="1"/>
    <col min="6960" max="6960" width="11.125" style="118" bestFit="1" customWidth="1"/>
    <col min="6961" max="6961" width="15.75" style="118" customWidth="1"/>
    <col min="6962" max="6962" width="11.125" style="118" bestFit="1" customWidth="1"/>
    <col min="6963" max="6963" width="15.75" style="118" bestFit="1" customWidth="1"/>
    <col min="6964" max="6964" width="11.125" style="118" bestFit="1" customWidth="1"/>
    <col min="6965" max="6965" width="15.75" style="118" bestFit="1" customWidth="1"/>
    <col min="6966" max="6966" width="11.125" style="118" bestFit="1" customWidth="1"/>
    <col min="6967" max="6967" width="15.75" style="118" bestFit="1" customWidth="1"/>
    <col min="6968" max="6969" width="0" style="118" hidden="1" customWidth="1"/>
    <col min="6970" max="6970" width="9.25" style="118" bestFit="1" customWidth="1"/>
    <col min="6971" max="7168" width="9" style="118"/>
    <col min="7169" max="7169" width="25.875" style="118" customWidth="1"/>
    <col min="7170" max="7170" width="18.375" style="118" customWidth="1"/>
    <col min="7171" max="7172" width="21.125" style="118" bestFit="1" customWidth="1"/>
    <col min="7173" max="7173" width="18.25" style="118" bestFit="1" customWidth="1"/>
    <col min="7174" max="7174" width="11.125" style="118" bestFit="1" customWidth="1"/>
    <col min="7175" max="7175" width="15.75" style="118" bestFit="1" customWidth="1"/>
    <col min="7176" max="7176" width="11.125" style="118" bestFit="1" customWidth="1"/>
    <col min="7177" max="7177" width="15.75" style="118" bestFit="1" customWidth="1"/>
    <col min="7178" max="7178" width="11.125" style="118" bestFit="1" customWidth="1"/>
    <col min="7179" max="7183" width="15.75" style="118" bestFit="1" customWidth="1"/>
    <col min="7184" max="7184" width="11.125" style="118" bestFit="1" customWidth="1"/>
    <col min="7185" max="7191" width="15.75" style="118" bestFit="1" customWidth="1"/>
    <col min="7192" max="7192" width="11.125" style="118" bestFit="1" customWidth="1"/>
    <col min="7193" max="7193" width="15.75" style="118" bestFit="1" customWidth="1"/>
    <col min="7194" max="7194" width="11.125" style="118" bestFit="1" customWidth="1"/>
    <col min="7195" max="7195" width="15.75" style="118" bestFit="1" customWidth="1"/>
    <col min="7196" max="7196" width="11.125" style="118" bestFit="1" customWidth="1"/>
    <col min="7197" max="7197" width="15.75" style="118" bestFit="1" customWidth="1"/>
    <col min="7198" max="7198" width="11.125" style="118" bestFit="1" customWidth="1"/>
    <col min="7199" max="7199" width="15.75" style="118" bestFit="1" customWidth="1"/>
    <col min="7200" max="7200" width="11.125" style="118" bestFit="1" customWidth="1"/>
    <col min="7201" max="7201" width="15.75" style="118" customWidth="1"/>
    <col min="7202" max="7202" width="11.125" style="118" bestFit="1" customWidth="1"/>
    <col min="7203" max="7203" width="15.75" style="118" bestFit="1" customWidth="1"/>
    <col min="7204" max="7204" width="11.125" style="118" bestFit="1" customWidth="1"/>
    <col min="7205" max="7205" width="15.75" style="118" bestFit="1" customWidth="1"/>
    <col min="7206" max="7206" width="11.125" style="118" bestFit="1" customWidth="1"/>
    <col min="7207" max="7207" width="15.75" style="118" bestFit="1" customWidth="1"/>
    <col min="7208" max="7208" width="11.125" style="118" bestFit="1" customWidth="1"/>
    <col min="7209" max="7209" width="15.75" style="118" bestFit="1" customWidth="1"/>
    <col min="7210" max="7210" width="11.125" style="118" bestFit="1" customWidth="1"/>
    <col min="7211" max="7211" width="15.75" style="118" bestFit="1" customWidth="1"/>
    <col min="7212" max="7212" width="11.125" style="118" bestFit="1" customWidth="1"/>
    <col min="7213" max="7213" width="15.75" style="118" bestFit="1" customWidth="1"/>
    <col min="7214" max="7214" width="11.125" style="118" bestFit="1" customWidth="1"/>
    <col min="7215" max="7215" width="15.75" style="118" bestFit="1" customWidth="1"/>
    <col min="7216" max="7216" width="11.125" style="118" bestFit="1" customWidth="1"/>
    <col min="7217" max="7217" width="15.75" style="118" customWidth="1"/>
    <col min="7218" max="7218" width="11.125" style="118" bestFit="1" customWidth="1"/>
    <col min="7219" max="7219" width="15.75" style="118" bestFit="1" customWidth="1"/>
    <col min="7220" max="7220" width="11.125" style="118" bestFit="1" customWidth="1"/>
    <col min="7221" max="7221" width="15.75" style="118" bestFit="1" customWidth="1"/>
    <col min="7222" max="7222" width="11.125" style="118" bestFit="1" customWidth="1"/>
    <col min="7223" max="7223" width="15.75" style="118" bestFit="1" customWidth="1"/>
    <col min="7224" max="7225" width="0" style="118" hidden="1" customWidth="1"/>
    <col min="7226" max="7226" width="9.25" style="118" bestFit="1" customWidth="1"/>
    <col min="7227" max="7424" width="9" style="118"/>
    <col min="7425" max="7425" width="25.875" style="118" customWidth="1"/>
    <col min="7426" max="7426" width="18.375" style="118" customWidth="1"/>
    <col min="7427" max="7428" width="21.125" style="118" bestFit="1" customWidth="1"/>
    <col min="7429" max="7429" width="18.25" style="118" bestFit="1" customWidth="1"/>
    <col min="7430" max="7430" width="11.125" style="118" bestFit="1" customWidth="1"/>
    <col min="7431" max="7431" width="15.75" style="118" bestFit="1" customWidth="1"/>
    <col min="7432" max="7432" width="11.125" style="118" bestFit="1" customWidth="1"/>
    <col min="7433" max="7433" width="15.75" style="118" bestFit="1" customWidth="1"/>
    <col min="7434" max="7434" width="11.125" style="118" bestFit="1" customWidth="1"/>
    <col min="7435" max="7439" width="15.75" style="118" bestFit="1" customWidth="1"/>
    <col min="7440" max="7440" width="11.125" style="118" bestFit="1" customWidth="1"/>
    <col min="7441" max="7447" width="15.75" style="118" bestFit="1" customWidth="1"/>
    <col min="7448" max="7448" width="11.125" style="118" bestFit="1" customWidth="1"/>
    <col min="7449" max="7449" width="15.75" style="118" bestFit="1" customWidth="1"/>
    <col min="7450" max="7450" width="11.125" style="118" bestFit="1" customWidth="1"/>
    <col min="7451" max="7451" width="15.75" style="118" bestFit="1" customWidth="1"/>
    <col min="7452" max="7452" width="11.125" style="118" bestFit="1" customWidth="1"/>
    <col min="7453" max="7453" width="15.75" style="118" bestFit="1" customWidth="1"/>
    <col min="7454" max="7454" width="11.125" style="118" bestFit="1" customWidth="1"/>
    <col min="7455" max="7455" width="15.75" style="118" bestFit="1" customWidth="1"/>
    <col min="7456" max="7456" width="11.125" style="118" bestFit="1" customWidth="1"/>
    <col min="7457" max="7457" width="15.75" style="118" customWidth="1"/>
    <col min="7458" max="7458" width="11.125" style="118" bestFit="1" customWidth="1"/>
    <col min="7459" max="7459" width="15.75" style="118" bestFit="1" customWidth="1"/>
    <col min="7460" max="7460" width="11.125" style="118" bestFit="1" customWidth="1"/>
    <col min="7461" max="7461" width="15.75" style="118" bestFit="1" customWidth="1"/>
    <col min="7462" max="7462" width="11.125" style="118" bestFit="1" customWidth="1"/>
    <col min="7463" max="7463" width="15.75" style="118" bestFit="1" customWidth="1"/>
    <col min="7464" max="7464" width="11.125" style="118" bestFit="1" customWidth="1"/>
    <col min="7465" max="7465" width="15.75" style="118" bestFit="1" customWidth="1"/>
    <col min="7466" max="7466" width="11.125" style="118" bestFit="1" customWidth="1"/>
    <col min="7467" max="7467" width="15.75" style="118" bestFit="1" customWidth="1"/>
    <col min="7468" max="7468" width="11.125" style="118" bestFit="1" customWidth="1"/>
    <col min="7469" max="7469" width="15.75" style="118" bestFit="1" customWidth="1"/>
    <col min="7470" max="7470" width="11.125" style="118" bestFit="1" customWidth="1"/>
    <col min="7471" max="7471" width="15.75" style="118" bestFit="1" customWidth="1"/>
    <col min="7472" max="7472" width="11.125" style="118" bestFit="1" customWidth="1"/>
    <col min="7473" max="7473" width="15.75" style="118" customWidth="1"/>
    <col min="7474" max="7474" width="11.125" style="118" bestFit="1" customWidth="1"/>
    <col min="7475" max="7475" width="15.75" style="118" bestFit="1" customWidth="1"/>
    <col min="7476" max="7476" width="11.125" style="118" bestFit="1" customWidth="1"/>
    <col min="7477" max="7477" width="15.75" style="118" bestFit="1" customWidth="1"/>
    <col min="7478" max="7478" width="11.125" style="118" bestFit="1" customWidth="1"/>
    <col min="7479" max="7479" width="15.75" style="118" bestFit="1" customWidth="1"/>
    <col min="7480" max="7481" width="0" style="118" hidden="1" customWidth="1"/>
    <col min="7482" max="7482" width="9.25" style="118" bestFit="1" customWidth="1"/>
    <col min="7483" max="7680" width="9" style="118"/>
    <col min="7681" max="7681" width="25.875" style="118" customWidth="1"/>
    <col min="7682" max="7682" width="18.375" style="118" customWidth="1"/>
    <col min="7683" max="7684" width="21.125" style="118" bestFit="1" customWidth="1"/>
    <col min="7685" max="7685" width="18.25" style="118" bestFit="1" customWidth="1"/>
    <col min="7686" max="7686" width="11.125" style="118" bestFit="1" customWidth="1"/>
    <col min="7687" max="7687" width="15.75" style="118" bestFit="1" customWidth="1"/>
    <col min="7688" max="7688" width="11.125" style="118" bestFit="1" customWidth="1"/>
    <col min="7689" max="7689" width="15.75" style="118" bestFit="1" customWidth="1"/>
    <col min="7690" max="7690" width="11.125" style="118" bestFit="1" customWidth="1"/>
    <col min="7691" max="7695" width="15.75" style="118" bestFit="1" customWidth="1"/>
    <col min="7696" max="7696" width="11.125" style="118" bestFit="1" customWidth="1"/>
    <col min="7697" max="7703" width="15.75" style="118" bestFit="1" customWidth="1"/>
    <col min="7704" max="7704" width="11.125" style="118" bestFit="1" customWidth="1"/>
    <col min="7705" max="7705" width="15.75" style="118" bestFit="1" customWidth="1"/>
    <col min="7706" max="7706" width="11.125" style="118" bestFit="1" customWidth="1"/>
    <col min="7707" max="7707" width="15.75" style="118" bestFit="1" customWidth="1"/>
    <col min="7708" max="7708" width="11.125" style="118" bestFit="1" customWidth="1"/>
    <col min="7709" max="7709" width="15.75" style="118" bestFit="1" customWidth="1"/>
    <col min="7710" max="7710" width="11.125" style="118" bestFit="1" customWidth="1"/>
    <col min="7711" max="7711" width="15.75" style="118" bestFit="1" customWidth="1"/>
    <col min="7712" max="7712" width="11.125" style="118" bestFit="1" customWidth="1"/>
    <col min="7713" max="7713" width="15.75" style="118" customWidth="1"/>
    <col min="7714" max="7714" width="11.125" style="118" bestFit="1" customWidth="1"/>
    <col min="7715" max="7715" width="15.75" style="118" bestFit="1" customWidth="1"/>
    <col min="7716" max="7716" width="11.125" style="118" bestFit="1" customWidth="1"/>
    <col min="7717" max="7717" width="15.75" style="118" bestFit="1" customWidth="1"/>
    <col min="7718" max="7718" width="11.125" style="118" bestFit="1" customWidth="1"/>
    <col min="7719" max="7719" width="15.75" style="118" bestFit="1" customWidth="1"/>
    <col min="7720" max="7720" width="11.125" style="118" bestFit="1" customWidth="1"/>
    <col min="7721" max="7721" width="15.75" style="118" bestFit="1" customWidth="1"/>
    <col min="7722" max="7722" width="11.125" style="118" bestFit="1" customWidth="1"/>
    <col min="7723" max="7723" width="15.75" style="118" bestFit="1" customWidth="1"/>
    <col min="7724" max="7724" width="11.125" style="118" bestFit="1" customWidth="1"/>
    <col min="7725" max="7725" width="15.75" style="118" bestFit="1" customWidth="1"/>
    <col min="7726" max="7726" width="11.125" style="118" bestFit="1" customWidth="1"/>
    <col min="7727" max="7727" width="15.75" style="118" bestFit="1" customWidth="1"/>
    <col min="7728" max="7728" width="11.125" style="118" bestFit="1" customWidth="1"/>
    <col min="7729" max="7729" width="15.75" style="118" customWidth="1"/>
    <col min="7730" max="7730" width="11.125" style="118" bestFit="1" customWidth="1"/>
    <col min="7731" max="7731" width="15.75" style="118" bestFit="1" customWidth="1"/>
    <col min="7732" max="7732" width="11.125" style="118" bestFit="1" customWidth="1"/>
    <col min="7733" max="7733" width="15.75" style="118" bestFit="1" customWidth="1"/>
    <col min="7734" max="7734" width="11.125" style="118" bestFit="1" customWidth="1"/>
    <col min="7735" max="7735" width="15.75" style="118" bestFit="1" customWidth="1"/>
    <col min="7736" max="7737" width="0" style="118" hidden="1" customWidth="1"/>
    <col min="7738" max="7738" width="9.25" style="118" bestFit="1" customWidth="1"/>
    <col min="7739" max="7936" width="9" style="118"/>
    <col min="7937" max="7937" width="25.875" style="118" customWidth="1"/>
    <col min="7938" max="7938" width="18.375" style="118" customWidth="1"/>
    <col min="7939" max="7940" width="21.125" style="118" bestFit="1" customWidth="1"/>
    <col min="7941" max="7941" width="18.25" style="118" bestFit="1" customWidth="1"/>
    <col min="7942" max="7942" width="11.125" style="118" bestFit="1" customWidth="1"/>
    <col min="7943" max="7943" width="15.75" style="118" bestFit="1" customWidth="1"/>
    <col min="7944" max="7944" width="11.125" style="118" bestFit="1" customWidth="1"/>
    <col min="7945" max="7945" width="15.75" style="118" bestFit="1" customWidth="1"/>
    <col min="7946" max="7946" width="11.125" style="118" bestFit="1" customWidth="1"/>
    <col min="7947" max="7951" width="15.75" style="118" bestFit="1" customWidth="1"/>
    <col min="7952" max="7952" width="11.125" style="118" bestFit="1" customWidth="1"/>
    <col min="7953" max="7959" width="15.75" style="118" bestFit="1" customWidth="1"/>
    <col min="7960" max="7960" width="11.125" style="118" bestFit="1" customWidth="1"/>
    <col min="7961" max="7961" width="15.75" style="118" bestFit="1" customWidth="1"/>
    <col min="7962" max="7962" width="11.125" style="118" bestFit="1" customWidth="1"/>
    <col min="7963" max="7963" width="15.75" style="118" bestFit="1" customWidth="1"/>
    <col min="7964" max="7964" width="11.125" style="118" bestFit="1" customWidth="1"/>
    <col min="7965" max="7965" width="15.75" style="118" bestFit="1" customWidth="1"/>
    <col min="7966" max="7966" width="11.125" style="118" bestFit="1" customWidth="1"/>
    <col min="7967" max="7967" width="15.75" style="118" bestFit="1" customWidth="1"/>
    <col min="7968" max="7968" width="11.125" style="118" bestFit="1" customWidth="1"/>
    <col min="7969" max="7969" width="15.75" style="118" customWidth="1"/>
    <col min="7970" max="7970" width="11.125" style="118" bestFit="1" customWidth="1"/>
    <col min="7971" max="7971" width="15.75" style="118" bestFit="1" customWidth="1"/>
    <col min="7972" max="7972" width="11.125" style="118" bestFit="1" customWidth="1"/>
    <col min="7973" max="7973" width="15.75" style="118" bestFit="1" customWidth="1"/>
    <col min="7974" max="7974" width="11.125" style="118" bestFit="1" customWidth="1"/>
    <col min="7975" max="7975" width="15.75" style="118" bestFit="1" customWidth="1"/>
    <col min="7976" max="7976" width="11.125" style="118" bestFit="1" customWidth="1"/>
    <col min="7977" max="7977" width="15.75" style="118" bestFit="1" customWidth="1"/>
    <col min="7978" max="7978" width="11.125" style="118" bestFit="1" customWidth="1"/>
    <col min="7979" max="7979" width="15.75" style="118" bestFit="1" customWidth="1"/>
    <col min="7980" max="7980" width="11.125" style="118" bestFit="1" customWidth="1"/>
    <col min="7981" max="7981" width="15.75" style="118" bestFit="1" customWidth="1"/>
    <col min="7982" max="7982" width="11.125" style="118" bestFit="1" customWidth="1"/>
    <col min="7983" max="7983" width="15.75" style="118" bestFit="1" customWidth="1"/>
    <col min="7984" max="7984" width="11.125" style="118" bestFit="1" customWidth="1"/>
    <col min="7985" max="7985" width="15.75" style="118" customWidth="1"/>
    <col min="7986" max="7986" width="11.125" style="118" bestFit="1" customWidth="1"/>
    <col min="7987" max="7987" width="15.75" style="118" bestFit="1" customWidth="1"/>
    <col min="7988" max="7988" width="11.125" style="118" bestFit="1" customWidth="1"/>
    <col min="7989" max="7989" width="15.75" style="118" bestFit="1" customWidth="1"/>
    <col min="7990" max="7990" width="11.125" style="118" bestFit="1" customWidth="1"/>
    <col min="7991" max="7991" width="15.75" style="118" bestFit="1" customWidth="1"/>
    <col min="7992" max="7993" width="0" style="118" hidden="1" customWidth="1"/>
    <col min="7994" max="7994" width="9.25" style="118" bestFit="1" customWidth="1"/>
    <col min="7995" max="8192" width="9" style="118"/>
    <col min="8193" max="8193" width="25.875" style="118" customWidth="1"/>
    <col min="8194" max="8194" width="18.375" style="118" customWidth="1"/>
    <col min="8195" max="8196" width="21.125" style="118" bestFit="1" customWidth="1"/>
    <col min="8197" max="8197" width="18.25" style="118" bestFit="1" customWidth="1"/>
    <col min="8198" max="8198" width="11.125" style="118" bestFit="1" customWidth="1"/>
    <col min="8199" max="8199" width="15.75" style="118" bestFit="1" customWidth="1"/>
    <col min="8200" max="8200" width="11.125" style="118" bestFit="1" customWidth="1"/>
    <col min="8201" max="8201" width="15.75" style="118" bestFit="1" customWidth="1"/>
    <col min="8202" max="8202" width="11.125" style="118" bestFit="1" customWidth="1"/>
    <col min="8203" max="8207" width="15.75" style="118" bestFit="1" customWidth="1"/>
    <col min="8208" max="8208" width="11.125" style="118" bestFit="1" customWidth="1"/>
    <col min="8209" max="8215" width="15.75" style="118" bestFit="1" customWidth="1"/>
    <col min="8216" max="8216" width="11.125" style="118" bestFit="1" customWidth="1"/>
    <col min="8217" max="8217" width="15.75" style="118" bestFit="1" customWidth="1"/>
    <col min="8218" max="8218" width="11.125" style="118" bestFit="1" customWidth="1"/>
    <col min="8219" max="8219" width="15.75" style="118" bestFit="1" customWidth="1"/>
    <col min="8220" max="8220" width="11.125" style="118" bestFit="1" customWidth="1"/>
    <col min="8221" max="8221" width="15.75" style="118" bestFit="1" customWidth="1"/>
    <col min="8222" max="8222" width="11.125" style="118" bestFit="1" customWidth="1"/>
    <col min="8223" max="8223" width="15.75" style="118" bestFit="1" customWidth="1"/>
    <col min="8224" max="8224" width="11.125" style="118" bestFit="1" customWidth="1"/>
    <col min="8225" max="8225" width="15.75" style="118" customWidth="1"/>
    <col min="8226" max="8226" width="11.125" style="118" bestFit="1" customWidth="1"/>
    <col min="8227" max="8227" width="15.75" style="118" bestFit="1" customWidth="1"/>
    <col min="8228" max="8228" width="11.125" style="118" bestFit="1" customWidth="1"/>
    <col min="8229" max="8229" width="15.75" style="118" bestFit="1" customWidth="1"/>
    <col min="8230" max="8230" width="11.125" style="118" bestFit="1" customWidth="1"/>
    <col min="8231" max="8231" width="15.75" style="118" bestFit="1" customWidth="1"/>
    <col min="8232" max="8232" width="11.125" style="118" bestFit="1" customWidth="1"/>
    <col min="8233" max="8233" width="15.75" style="118" bestFit="1" customWidth="1"/>
    <col min="8234" max="8234" width="11.125" style="118" bestFit="1" customWidth="1"/>
    <col min="8235" max="8235" width="15.75" style="118" bestFit="1" customWidth="1"/>
    <col min="8236" max="8236" width="11.125" style="118" bestFit="1" customWidth="1"/>
    <col min="8237" max="8237" width="15.75" style="118" bestFit="1" customWidth="1"/>
    <col min="8238" max="8238" width="11.125" style="118" bestFit="1" customWidth="1"/>
    <col min="8239" max="8239" width="15.75" style="118" bestFit="1" customWidth="1"/>
    <col min="8240" max="8240" width="11.125" style="118" bestFit="1" customWidth="1"/>
    <col min="8241" max="8241" width="15.75" style="118" customWidth="1"/>
    <col min="8242" max="8242" width="11.125" style="118" bestFit="1" customWidth="1"/>
    <col min="8243" max="8243" width="15.75" style="118" bestFit="1" customWidth="1"/>
    <col min="8244" max="8244" width="11.125" style="118" bestFit="1" customWidth="1"/>
    <col min="8245" max="8245" width="15.75" style="118" bestFit="1" customWidth="1"/>
    <col min="8246" max="8246" width="11.125" style="118" bestFit="1" customWidth="1"/>
    <col min="8247" max="8247" width="15.75" style="118" bestFit="1" customWidth="1"/>
    <col min="8248" max="8249" width="0" style="118" hidden="1" customWidth="1"/>
    <col min="8250" max="8250" width="9.25" style="118" bestFit="1" customWidth="1"/>
    <col min="8251" max="8448" width="9" style="118"/>
    <col min="8449" max="8449" width="25.875" style="118" customWidth="1"/>
    <col min="8450" max="8450" width="18.375" style="118" customWidth="1"/>
    <col min="8451" max="8452" width="21.125" style="118" bestFit="1" customWidth="1"/>
    <col min="8453" max="8453" width="18.25" style="118" bestFit="1" customWidth="1"/>
    <col min="8454" max="8454" width="11.125" style="118" bestFit="1" customWidth="1"/>
    <col min="8455" max="8455" width="15.75" style="118" bestFit="1" customWidth="1"/>
    <col min="8456" max="8456" width="11.125" style="118" bestFit="1" customWidth="1"/>
    <col min="8457" max="8457" width="15.75" style="118" bestFit="1" customWidth="1"/>
    <col min="8458" max="8458" width="11.125" style="118" bestFit="1" customWidth="1"/>
    <col min="8459" max="8463" width="15.75" style="118" bestFit="1" customWidth="1"/>
    <col min="8464" max="8464" width="11.125" style="118" bestFit="1" customWidth="1"/>
    <col min="8465" max="8471" width="15.75" style="118" bestFit="1" customWidth="1"/>
    <col min="8472" max="8472" width="11.125" style="118" bestFit="1" customWidth="1"/>
    <col min="8473" max="8473" width="15.75" style="118" bestFit="1" customWidth="1"/>
    <col min="8474" max="8474" width="11.125" style="118" bestFit="1" customWidth="1"/>
    <col min="8475" max="8475" width="15.75" style="118" bestFit="1" customWidth="1"/>
    <col min="8476" max="8476" width="11.125" style="118" bestFit="1" customWidth="1"/>
    <col min="8477" max="8477" width="15.75" style="118" bestFit="1" customWidth="1"/>
    <col min="8478" max="8478" width="11.125" style="118" bestFit="1" customWidth="1"/>
    <col min="8479" max="8479" width="15.75" style="118" bestFit="1" customWidth="1"/>
    <col min="8480" max="8480" width="11.125" style="118" bestFit="1" customWidth="1"/>
    <col min="8481" max="8481" width="15.75" style="118" customWidth="1"/>
    <col min="8482" max="8482" width="11.125" style="118" bestFit="1" customWidth="1"/>
    <col min="8483" max="8483" width="15.75" style="118" bestFit="1" customWidth="1"/>
    <col min="8484" max="8484" width="11.125" style="118" bestFit="1" customWidth="1"/>
    <col min="8485" max="8485" width="15.75" style="118" bestFit="1" customWidth="1"/>
    <col min="8486" max="8486" width="11.125" style="118" bestFit="1" customWidth="1"/>
    <col min="8487" max="8487" width="15.75" style="118" bestFit="1" customWidth="1"/>
    <col min="8488" max="8488" width="11.125" style="118" bestFit="1" customWidth="1"/>
    <col min="8489" max="8489" width="15.75" style="118" bestFit="1" customWidth="1"/>
    <col min="8490" max="8490" width="11.125" style="118" bestFit="1" customWidth="1"/>
    <col min="8491" max="8491" width="15.75" style="118" bestFit="1" customWidth="1"/>
    <col min="8492" max="8492" width="11.125" style="118" bestFit="1" customWidth="1"/>
    <col min="8493" max="8493" width="15.75" style="118" bestFit="1" customWidth="1"/>
    <col min="8494" max="8494" width="11.125" style="118" bestFit="1" customWidth="1"/>
    <col min="8495" max="8495" width="15.75" style="118" bestFit="1" customWidth="1"/>
    <col min="8496" max="8496" width="11.125" style="118" bestFit="1" customWidth="1"/>
    <col min="8497" max="8497" width="15.75" style="118" customWidth="1"/>
    <col min="8498" max="8498" width="11.125" style="118" bestFit="1" customWidth="1"/>
    <col min="8499" max="8499" width="15.75" style="118" bestFit="1" customWidth="1"/>
    <col min="8500" max="8500" width="11.125" style="118" bestFit="1" customWidth="1"/>
    <col min="8501" max="8501" width="15.75" style="118" bestFit="1" customWidth="1"/>
    <col min="8502" max="8502" width="11.125" style="118" bestFit="1" customWidth="1"/>
    <col min="8503" max="8503" width="15.75" style="118" bestFit="1" customWidth="1"/>
    <col min="8504" max="8505" width="0" style="118" hidden="1" customWidth="1"/>
    <col min="8506" max="8506" width="9.25" style="118" bestFit="1" customWidth="1"/>
    <col min="8507" max="8704" width="9" style="118"/>
    <col min="8705" max="8705" width="25.875" style="118" customWidth="1"/>
    <col min="8706" max="8706" width="18.375" style="118" customWidth="1"/>
    <col min="8707" max="8708" width="21.125" style="118" bestFit="1" customWidth="1"/>
    <col min="8709" max="8709" width="18.25" style="118" bestFit="1" customWidth="1"/>
    <col min="8710" max="8710" width="11.125" style="118" bestFit="1" customWidth="1"/>
    <col min="8711" max="8711" width="15.75" style="118" bestFit="1" customWidth="1"/>
    <col min="8712" max="8712" width="11.125" style="118" bestFit="1" customWidth="1"/>
    <col min="8713" max="8713" width="15.75" style="118" bestFit="1" customWidth="1"/>
    <col min="8714" max="8714" width="11.125" style="118" bestFit="1" customWidth="1"/>
    <col min="8715" max="8719" width="15.75" style="118" bestFit="1" customWidth="1"/>
    <col min="8720" max="8720" width="11.125" style="118" bestFit="1" customWidth="1"/>
    <col min="8721" max="8727" width="15.75" style="118" bestFit="1" customWidth="1"/>
    <col min="8728" max="8728" width="11.125" style="118" bestFit="1" customWidth="1"/>
    <col min="8729" max="8729" width="15.75" style="118" bestFit="1" customWidth="1"/>
    <col min="8730" max="8730" width="11.125" style="118" bestFit="1" customWidth="1"/>
    <col min="8731" max="8731" width="15.75" style="118" bestFit="1" customWidth="1"/>
    <col min="8732" max="8732" width="11.125" style="118" bestFit="1" customWidth="1"/>
    <col min="8733" max="8733" width="15.75" style="118" bestFit="1" customWidth="1"/>
    <col min="8734" max="8734" width="11.125" style="118" bestFit="1" customWidth="1"/>
    <col min="8735" max="8735" width="15.75" style="118" bestFit="1" customWidth="1"/>
    <col min="8736" max="8736" width="11.125" style="118" bestFit="1" customWidth="1"/>
    <col min="8737" max="8737" width="15.75" style="118" customWidth="1"/>
    <col min="8738" max="8738" width="11.125" style="118" bestFit="1" customWidth="1"/>
    <col min="8739" max="8739" width="15.75" style="118" bestFit="1" customWidth="1"/>
    <col min="8740" max="8740" width="11.125" style="118" bestFit="1" customWidth="1"/>
    <col min="8741" max="8741" width="15.75" style="118" bestFit="1" customWidth="1"/>
    <col min="8742" max="8742" width="11.125" style="118" bestFit="1" customWidth="1"/>
    <col min="8743" max="8743" width="15.75" style="118" bestFit="1" customWidth="1"/>
    <col min="8744" max="8744" width="11.125" style="118" bestFit="1" customWidth="1"/>
    <col min="8745" max="8745" width="15.75" style="118" bestFit="1" customWidth="1"/>
    <col min="8746" max="8746" width="11.125" style="118" bestFit="1" customWidth="1"/>
    <col min="8747" max="8747" width="15.75" style="118" bestFit="1" customWidth="1"/>
    <col min="8748" max="8748" width="11.125" style="118" bestFit="1" customWidth="1"/>
    <col min="8749" max="8749" width="15.75" style="118" bestFit="1" customWidth="1"/>
    <col min="8750" max="8750" width="11.125" style="118" bestFit="1" customWidth="1"/>
    <col min="8751" max="8751" width="15.75" style="118" bestFit="1" customWidth="1"/>
    <col min="8752" max="8752" width="11.125" style="118" bestFit="1" customWidth="1"/>
    <col min="8753" max="8753" width="15.75" style="118" customWidth="1"/>
    <col min="8754" max="8754" width="11.125" style="118" bestFit="1" customWidth="1"/>
    <col min="8755" max="8755" width="15.75" style="118" bestFit="1" customWidth="1"/>
    <col min="8756" max="8756" width="11.125" style="118" bestFit="1" customWidth="1"/>
    <col min="8757" max="8757" width="15.75" style="118" bestFit="1" customWidth="1"/>
    <col min="8758" max="8758" width="11.125" style="118" bestFit="1" customWidth="1"/>
    <col min="8759" max="8759" width="15.75" style="118" bestFit="1" customWidth="1"/>
    <col min="8760" max="8761" width="0" style="118" hidden="1" customWidth="1"/>
    <col min="8762" max="8762" width="9.25" style="118" bestFit="1" customWidth="1"/>
    <col min="8763" max="8960" width="9" style="118"/>
    <col min="8961" max="8961" width="25.875" style="118" customWidth="1"/>
    <col min="8962" max="8962" width="18.375" style="118" customWidth="1"/>
    <col min="8963" max="8964" width="21.125" style="118" bestFit="1" customWidth="1"/>
    <col min="8965" max="8965" width="18.25" style="118" bestFit="1" customWidth="1"/>
    <col min="8966" max="8966" width="11.125" style="118" bestFit="1" customWidth="1"/>
    <col min="8967" max="8967" width="15.75" style="118" bestFit="1" customWidth="1"/>
    <col min="8968" max="8968" width="11.125" style="118" bestFit="1" customWidth="1"/>
    <col min="8969" max="8969" width="15.75" style="118" bestFit="1" customWidth="1"/>
    <col min="8970" max="8970" width="11.125" style="118" bestFit="1" customWidth="1"/>
    <col min="8971" max="8975" width="15.75" style="118" bestFit="1" customWidth="1"/>
    <col min="8976" max="8976" width="11.125" style="118" bestFit="1" customWidth="1"/>
    <col min="8977" max="8983" width="15.75" style="118" bestFit="1" customWidth="1"/>
    <col min="8984" max="8984" width="11.125" style="118" bestFit="1" customWidth="1"/>
    <col min="8985" max="8985" width="15.75" style="118" bestFit="1" customWidth="1"/>
    <col min="8986" max="8986" width="11.125" style="118" bestFit="1" customWidth="1"/>
    <col min="8987" max="8987" width="15.75" style="118" bestFit="1" customWidth="1"/>
    <col min="8988" max="8988" width="11.125" style="118" bestFit="1" customWidth="1"/>
    <col min="8989" max="8989" width="15.75" style="118" bestFit="1" customWidth="1"/>
    <col min="8990" max="8990" width="11.125" style="118" bestFit="1" customWidth="1"/>
    <col min="8991" max="8991" width="15.75" style="118" bestFit="1" customWidth="1"/>
    <col min="8992" max="8992" width="11.125" style="118" bestFit="1" customWidth="1"/>
    <col min="8993" max="8993" width="15.75" style="118" customWidth="1"/>
    <col min="8994" max="8994" width="11.125" style="118" bestFit="1" customWidth="1"/>
    <col min="8995" max="8995" width="15.75" style="118" bestFit="1" customWidth="1"/>
    <col min="8996" max="8996" width="11.125" style="118" bestFit="1" customWidth="1"/>
    <col min="8997" max="8997" width="15.75" style="118" bestFit="1" customWidth="1"/>
    <col min="8998" max="8998" width="11.125" style="118" bestFit="1" customWidth="1"/>
    <col min="8999" max="8999" width="15.75" style="118" bestFit="1" customWidth="1"/>
    <col min="9000" max="9000" width="11.125" style="118" bestFit="1" customWidth="1"/>
    <col min="9001" max="9001" width="15.75" style="118" bestFit="1" customWidth="1"/>
    <col min="9002" max="9002" width="11.125" style="118" bestFit="1" customWidth="1"/>
    <col min="9003" max="9003" width="15.75" style="118" bestFit="1" customWidth="1"/>
    <col min="9004" max="9004" width="11.125" style="118" bestFit="1" customWidth="1"/>
    <col min="9005" max="9005" width="15.75" style="118" bestFit="1" customWidth="1"/>
    <col min="9006" max="9006" width="11.125" style="118" bestFit="1" customWidth="1"/>
    <col min="9007" max="9007" width="15.75" style="118" bestFit="1" customWidth="1"/>
    <col min="9008" max="9008" width="11.125" style="118" bestFit="1" customWidth="1"/>
    <col min="9009" max="9009" width="15.75" style="118" customWidth="1"/>
    <col min="9010" max="9010" width="11.125" style="118" bestFit="1" customWidth="1"/>
    <col min="9011" max="9011" width="15.75" style="118" bestFit="1" customWidth="1"/>
    <col min="9012" max="9012" width="11.125" style="118" bestFit="1" customWidth="1"/>
    <col min="9013" max="9013" width="15.75" style="118" bestFit="1" customWidth="1"/>
    <col min="9014" max="9014" width="11.125" style="118" bestFit="1" customWidth="1"/>
    <col min="9015" max="9015" width="15.75" style="118" bestFit="1" customWidth="1"/>
    <col min="9016" max="9017" width="0" style="118" hidden="1" customWidth="1"/>
    <col min="9018" max="9018" width="9.25" style="118" bestFit="1" customWidth="1"/>
    <col min="9019" max="9216" width="9" style="118"/>
    <col min="9217" max="9217" width="25.875" style="118" customWidth="1"/>
    <col min="9218" max="9218" width="18.375" style="118" customWidth="1"/>
    <col min="9219" max="9220" width="21.125" style="118" bestFit="1" customWidth="1"/>
    <col min="9221" max="9221" width="18.25" style="118" bestFit="1" customWidth="1"/>
    <col min="9222" max="9222" width="11.125" style="118" bestFit="1" customWidth="1"/>
    <col min="9223" max="9223" width="15.75" style="118" bestFit="1" customWidth="1"/>
    <col min="9224" max="9224" width="11.125" style="118" bestFit="1" customWidth="1"/>
    <col min="9225" max="9225" width="15.75" style="118" bestFit="1" customWidth="1"/>
    <col min="9226" max="9226" width="11.125" style="118" bestFit="1" customWidth="1"/>
    <col min="9227" max="9231" width="15.75" style="118" bestFit="1" customWidth="1"/>
    <col min="9232" max="9232" width="11.125" style="118" bestFit="1" customWidth="1"/>
    <col min="9233" max="9239" width="15.75" style="118" bestFit="1" customWidth="1"/>
    <col min="9240" max="9240" width="11.125" style="118" bestFit="1" customWidth="1"/>
    <col min="9241" max="9241" width="15.75" style="118" bestFit="1" customWidth="1"/>
    <col min="9242" max="9242" width="11.125" style="118" bestFit="1" customWidth="1"/>
    <col min="9243" max="9243" width="15.75" style="118" bestFit="1" customWidth="1"/>
    <col min="9244" max="9244" width="11.125" style="118" bestFit="1" customWidth="1"/>
    <col min="9245" max="9245" width="15.75" style="118" bestFit="1" customWidth="1"/>
    <col min="9246" max="9246" width="11.125" style="118" bestFit="1" customWidth="1"/>
    <col min="9247" max="9247" width="15.75" style="118" bestFit="1" customWidth="1"/>
    <col min="9248" max="9248" width="11.125" style="118" bestFit="1" customWidth="1"/>
    <col min="9249" max="9249" width="15.75" style="118" customWidth="1"/>
    <col min="9250" max="9250" width="11.125" style="118" bestFit="1" customWidth="1"/>
    <col min="9251" max="9251" width="15.75" style="118" bestFit="1" customWidth="1"/>
    <col min="9252" max="9252" width="11.125" style="118" bestFit="1" customWidth="1"/>
    <col min="9253" max="9253" width="15.75" style="118" bestFit="1" customWidth="1"/>
    <col min="9254" max="9254" width="11.125" style="118" bestFit="1" customWidth="1"/>
    <col min="9255" max="9255" width="15.75" style="118" bestFit="1" customWidth="1"/>
    <col min="9256" max="9256" width="11.125" style="118" bestFit="1" customWidth="1"/>
    <col min="9257" max="9257" width="15.75" style="118" bestFit="1" customWidth="1"/>
    <col min="9258" max="9258" width="11.125" style="118" bestFit="1" customWidth="1"/>
    <col min="9259" max="9259" width="15.75" style="118" bestFit="1" customWidth="1"/>
    <col min="9260" max="9260" width="11.125" style="118" bestFit="1" customWidth="1"/>
    <col min="9261" max="9261" width="15.75" style="118" bestFit="1" customWidth="1"/>
    <col min="9262" max="9262" width="11.125" style="118" bestFit="1" customWidth="1"/>
    <col min="9263" max="9263" width="15.75" style="118" bestFit="1" customWidth="1"/>
    <col min="9264" max="9264" width="11.125" style="118" bestFit="1" customWidth="1"/>
    <col min="9265" max="9265" width="15.75" style="118" customWidth="1"/>
    <col min="9266" max="9266" width="11.125" style="118" bestFit="1" customWidth="1"/>
    <col min="9267" max="9267" width="15.75" style="118" bestFit="1" customWidth="1"/>
    <col min="9268" max="9268" width="11.125" style="118" bestFit="1" customWidth="1"/>
    <col min="9269" max="9269" width="15.75" style="118" bestFit="1" customWidth="1"/>
    <col min="9270" max="9270" width="11.125" style="118" bestFit="1" customWidth="1"/>
    <col min="9271" max="9271" width="15.75" style="118" bestFit="1" customWidth="1"/>
    <col min="9272" max="9273" width="0" style="118" hidden="1" customWidth="1"/>
    <col min="9274" max="9274" width="9.25" style="118" bestFit="1" customWidth="1"/>
    <col min="9275" max="9472" width="9" style="118"/>
    <col min="9473" max="9473" width="25.875" style="118" customWidth="1"/>
    <col min="9474" max="9474" width="18.375" style="118" customWidth="1"/>
    <col min="9475" max="9476" width="21.125" style="118" bestFit="1" customWidth="1"/>
    <col min="9477" max="9477" width="18.25" style="118" bestFit="1" customWidth="1"/>
    <col min="9478" max="9478" width="11.125" style="118" bestFit="1" customWidth="1"/>
    <col min="9479" max="9479" width="15.75" style="118" bestFit="1" customWidth="1"/>
    <col min="9480" max="9480" width="11.125" style="118" bestFit="1" customWidth="1"/>
    <col min="9481" max="9481" width="15.75" style="118" bestFit="1" customWidth="1"/>
    <col min="9482" max="9482" width="11.125" style="118" bestFit="1" customWidth="1"/>
    <col min="9483" max="9487" width="15.75" style="118" bestFit="1" customWidth="1"/>
    <col min="9488" max="9488" width="11.125" style="118" bestFit="1" customWidth="1"/>
    <col min="9489" max="9495" width="15.75" style="118" bestFit="1" customWidth="1"/>
    <col min="9496" max="9496" width="11.125" style="118" bestFit="1" customWidth="1"/>
    <col min="9497" max="9497" width="15.75" style="118" bestFit="1" customWidth="1"/>
    <col min="9498" max="9498" width="11.125" style="118" bestFit="1" customWidth="1"/>
    <col min="9499" max="9499" width="15.75" style="118" bestFit="1" customWidth="1"/>
    <col min="9500" max="9500" width="11.125" style="118" bestFit="1" customWidth="1"/>
    <col min="9501" max="9501" width="15.75" style="118" bestFit="1" customWidth="1"/>
    <col min="9502" max="9502" width="11.125" style="118" bestFit="1" customWidth="1"/>
    <col min="9503" max="9503" width="15.75" style="118" bestFit="1" customWidth="1"/>
    <col min="9504" max="9504" width="11.125" style="118" bestFit="1" customWidth="1"/>
    <col min="9505" max="9505" width="15.75" style="118" customWidth="1"/>
    <col min="9506" max="9506" width="11.125" style="118" bestFit="1" customWidth="1"/>
    <col min="9507" max="9507" width="15.75" style="118" bestFit="1" customWidth="1"/>
    <col min="9508" max="9508" width="11.125" style="118" bestFit="1" customWidth="1"/>
    <col min="9509" max="9509" width="15.75" style="118" bestFit="1" customWidth="1"/>
    <col min="9510" max="9510" width="11.125" style="118" bestFit="1" customWidth="1"/>
    <col min="9511" max="9511" width="15.75" style="118" bestFit="1" customWidth="1"/>
    <col min="9512" max="9512" width="11.125" style="118" bestFit="1" customWidth="1"/>
    <col min="9513" max="9513" width="15.75" style="118" bestFit="1" customWidth="1"/>
    <col min="9514" max="9514" width="11.125" style="118" bestFit="1" customWidth="1"/>
    <col min="9515" max="9515" width="15.75" style="118" bestFit="1" customWidth="1"/>
    <col min="9516" max="9516" width="11.125" style="118" bestFit="1" customWidth="1"/>
    <col min="9517" max="9517" width="15.75" style="118" bestFit="1" customWidth="1"/>
    <col min="9518" max="9518" width="11.125" style="118" bestFit="1" customWidth="1"/>
    <col min="9519" max="9519" width="15.75" style="118" bestFit="1" customWidth="1"/>
    <col min="9520" max="9520" width="11.125" style="118" bestFit="1" customWidth="1"/>
    <col min="9521" max="9521" width="15.75" style="118" customWidth="1"/>
    <col min="9522" max="9522" width="11.125" style="118" bestFit="1" customWidth="1"/>
    <col min="9523" max="9523" width="15.75" style="118" bestFit="1" customWidth="1"/>
    <col min="9524" max="9524" width="11.125" style="118" bestFit="1" customWidth="1"/>
    <col min="9525" max="9525" width="15.75" style="118" bestFit="1" customWidth="1"/>
    <col min="9526" max="9526" width="11.125" style="118" bestFit="1" customWidth="1"/>
    <col min="9527" max="9527" width="15.75" style="118" bestFit="1" customWidth="1"/>
    <col min="9528" max="9529" width="0" style="118" hidden="1" customWidth="1"/>
    <col min="9530" max="9530" width="9.25" style="118" bestFit="1" customWidth="1"/>
    <col min="9531" max="9728" width="9" style="118"/>
    <col min="9729" max="9729" width="25.875" style="118" customWidth="1"/>
    <col min="9730" max="9730" width="18.375" style="118" customWidth="1"/>
    <col min="9731" max="9732" width="21.125" style="118" bestFit="1" customWidth="1"/>
    <col min="9733" max="9733" width="18.25" style="118" bestFit="1" customWidth="1"/>
    <col min="9734" max="9734" width="11.125" style="118" bestFit="1" customWidth="1"/>
    <col min="9735" max="9735" width="15.75" style="118" bestFit="1" customWidth="1"/>
    <col min="9736" max="9736" width="11.125" style="118" bestFit="1" customWidth="1"/>
    <col min="9737" max="9737" width="15.75" style="118" bestFit="1" customWidth="1"/>
    <col min="9738" max="9738" width="11.125" style="118" bestFit="1" customWidth="1"/>
    <col min="9739" max="9743" width="15.75" style="118" bestFit="1" customWidth="1"/>
    <col min="9744" max="9744" width="11.125" style="118" bestFit="1" customWidth="1"/>
    <col min="9745" max="9751" width="15.75" style="118" bestFit="1" customWidth="1"/>
    <col min="9752" max="9752" width="11.125" style="118" bestFit="1" customWidth="1"/>
    <col min="9753" max="9753" width="15.75" style="118" bestFit="1" customWidth="1"/>
    <col min="9754" max="9754" width="11.125" style="118" bestFit="1" customWidth="1"/>
    <col min="9755" max="9755" width="15.75" style="118" bestFit="1" customWidth="1"/>
    <col min="9756" max="9756" width="11.125" style="118" bestFit="1" customWidth="1"/>
    <col min="9757" max="9757" width="15.75" style="118" bestFit="1" customWidth="1"/>
    <col min="9758" max="9758" width="11.125" style="118" bestFit="1" customWidth="1"/>
    <col min="9759" max="9759" width="15.75" style="118" bestFit="1" customWidth="1"/>
    <col min="9760" max="9760" width="11.125" style="118" bestFit="1" customWidth="1"/>
    <col min="9761" max="9761" width="15.75" style="118" customWidth="1"/>
    <col min="9762" max="9762" width="11.125" style="118" bestFit="1" customWidth="1"/>
    <col min="9763" max="9763" width="15.75" style="118" bestFit="1" customWidth="1"/>
    <col min="9764" max="9764" width="11.125" style="118" bestFit="1" customWidth="1"/>
    <col min="9765" max="9765" width="15.75" style="118" bestFit="1" customWidth="1"/>
    <col min="9766" max="9766" width="11.125" style="118" bestFit="1" customWidth="1"/>
    <col min="9767" max="9767" width="15.75" style="118" bestFit="1" customWidth="1"/>
    <col min="9768" max="9768" width="11.125" style="118" bestFit="1" customWidth="1"/>
    <col min="9769" max="9769" width="15.75" style="118" bestFit="1" customWidth="1"/>
    <col min="9770" max="9770" width="11.125" style="118" bestFit="1" customWidth="1"/>
    <col min="9771" max="9771" width="15.75" style="118" bestFit="1" customWidth="1"/>
    <col min="9772" max="9772" width="11.125" style="118" bestFit="1" customWidth="1"/>
    <col min="9773" max="9773" width="15.75" style="118" bestFit="1" customWidth="1"/>
    <col min="9774" max="9774" width="11.125" style="118" bestFit="1" customWidth="1"/>
    <col min="9775" max="9775" width="15.75" style="118" bestFit="1" customWidth="1"/>
    <col min="9776" max="9776" width="11.125" style="118" bestFit="1" customWidth="1"/>
    <col min="9777" max="9777" width="15.75" style="118" customWidth="1"/>
    <col min="9778" max="9778" width="11.125" style="118" bestFit="1" customWidth="1"/>
    <col min="9779" max="9779" width="15.75" style="118" bestFit="1" customWidth="1"/>
    <col min="9780" max="9780" width="11.125" style="118" bestFit="1" customWidth="1"/>
    <col min="9781" max="9781" width="15.75" style="118" bestFit="1" customWidth="1"/>
    <col min="9782" max="9782" width="11.125" style="118" bestFit="1" customWidth="1"/>
    <col min="9783" max="9783" width="15.75" style="118" bestFit="1" customWidth="1"/>
    <col min="9784" max="9785" width="0" style="118" hidden="1" customWidth="1"/>
    <col min="9786" max="9786" width="9.25" style="118" bestFit="1" customWidth="1"/>
    <col min="9787" max="9984" width="9" style="118"/>
    <col min="9985" max="9985" width="25.875" style="118" customWidth="1"/>
    <col min="9986" max="9986" width="18.375" style="118" customWidth="1"/>
    <col min="9987" max="9988" width="21.125" style="118" bestFit="1" customWidth="1"/>
    <col min="9989" max="9989" width="18.25" style="118" bestFit="1" customWidth="1"/>
    <col min="9990" max="9990" width="11.125" style="118" bestFit="1" customWidth="1"/>
    <col min="9991" max="9991" width="15.75" style="118" bestFit="1" customWidth="1"/>
    <col min="9992" max="9992" width="11.125" style="118" bestFit="1" customWidth="1"/>
    <col min="9993" max="9993" width="15.75" style="118" bestFit="1" customWidth="1"/>
    <col min="9994" max="9994" width="11.125" style="118" bestFit="1" customWidth="1"/>
    <col min="9995" max="9999" width="15.75" style="118" bestFit="1" customWidth="1"/>
    <col min="10000" max="10000" width="11.125" style="118" bestFit="1" customWidth="1"/>
    <col min="10001" max="10007" width="15.75" style="118" bestFit="1" customWidth="1"/>
    <col min="10008" max="10008" width="11.125" style="118" bestFit="1" customWidth="1"/>
    <col min="10009" max="10009" width="15.75" style="118" bestFit="1" customWidth="1"/>
    <col min="10010" max="10010" width="11.125" style="118" bestFit="1" customWidth="1"/>
    <col min="10011" max="10011" width="15.75" style="118" bestFit="1" customWidth="1"/>
    <col min="10012" max="10012" width="11.125" style="118" bestFit="1" customWidth="1"/>
    <col min="10013" max="10013" width="15.75" style="118" bestFit="1" customWidth="1"/>
    <col min="10014" max="10014" width="11.125" style="118" bestFit="1" customWidth="1"/>
    <col min="10015" max="10015" width="15.75" style="118" bestFit="1" customWidth="1"/>
    <col min="10016" max="10016" width="11.125" style="118" bestFit="1" customWidth="1"/>
    <col min="10017" max="10017" width="15.75" style="118" customWidth="1"/>
    <col min="10018" max="10018" width="11.125" style="118" bestFit="1" customWidth="1"/>
    <col min="10019" max="10019" width="15.75" style="118" bestFit="1" customWidth="1"/>
    <col min="10020" max="10020" width="11.125" style="118" bestFit="1" customWidth="1"/>
    <col min="10021" max="10021" width="15.75" style="118" bestFit="1" customWidth="1"/>
    <col min="10022" max="10022" width="11.125" style="118" bestFit="1" customWidth="1"/>
    <col min="10023" max="10023" width="15.75" style="118" bestFit="1" customWidth="1"/>
    <col min="10024" max="10024" width="11.125" style="118" bestFit="1" customWidth="1"/>
    <col min="10025" max="10025" width="15.75" style="118" bestFit="1" customWidth="1"/>
    <col min="10026" max="10026" width="11.125" style="118" bestFit="1" customWidth="1"/>
    <col min="10027" max="10027" width="15.75" style="118" bestFit="1" customWidth="1"/>
    <col min="10028" max="10028" width="11.125" style="118" bestFit="1" customWidth="1"/>
    <col min="10029" max="10029" width="15.75" style="118" bestFit="1" customWidth="1"/>
    <col min="10030" max="10030" width="11.125" style="118" bestFit="1" customWidth="1"/>
    <col min="10031" max="10031" width="15.75" style="118" bestFit="1" customWidth="1"/>
    <col min="10032" max="10032" width="11.125" style="118" bestFit="1" customWidth="1"/>
    <col min="10033" max="10033" width="15.75" style="118" customWidth="1"/>
    <col min="10034" max="10034" width="11.125" style="118" bestFit="1" customWidth="1"/>
    <col min="10035" max="10035" width="15.75" style="118" bestFit="1" customWidth="1"/>
    <col min="10036" max="10036" width="11.125" style="118" bestFit="1" customWidth="1"/>
    <col min="10037" max="10037" width="15.75" style="118" bestFit="1" customWidth="1"/>
    <col min="10038" max="10038" width="11.125" style="118" bestFit="1" customWidth="1"/>
    <col min="10039" max="10039" width="15.75" style="118" bestFit="1" customWidth="1"/>
    <col min="10040" max="10041" width="0" style="118" hidden="1" customWidth="1"/>
    <col min="10042" max="10042" width="9.25" style="118" bestFit="1" customWidth="1"/>
    <col min="10043" max="10240" width="9" style="118"/>
    <col min="10241" max="10241" width="25.875" style="118" customWidth="1"/>
    <col min="10242" max="10242" width="18.375" style="118" customWidth="1"/>
    <col min="10243" max="10244" width="21.125" style="118" bestFit="1" customWidth="1"/>
    <col min="10245" max="10245" width="18.25" style="118" bestFit="1" customWidth="1"/>
    <col min="10246" max="10246" width="11.125" style="118" bestFit="1" customWidth="1"/>
    <col min="10247" max="10247" width="15.75" style="118" bestFit="1" customWidth="1"/>
    <col min="10248" max="10248" width="11.125" style="118" bestFit="1" customWidth="1"/>
    <col min="10249" max="10249" width="15.75" style="118" bestFit="1" customWidth="1"/>
    <col min="10250" max="10250" width="11.125" style="118" bestFit="1" customWidth="1"/>
    <col min="10251" max="10255" width="15.75" style="118" bestFit="1" customWidth="1"/>
    <col min="10256" max="10256" width="11.125" style="118" bestFit="1" customWidth="1"/>
    <col min="10257" max="10263" width="15.75" style="118" bestFit="1" customWidth="1"/>
    <col min="10264" max="10264" width="11.125" style="118" bestFit="1" customWidth="1"/>
    <col min="10265" max="10265" width="15.75" style="118" bestFit="1" customWidth="1"/>
    <col min="10266" max="10266" width="11.125" style="118" bestFit="1" customWidth="1"/>
    <col min="10267" max="10267" width="15.75" style="118" bestFit="1" customWidth="1"/>
    <col min="10268" max="10268" width="11.125" style="118" bestFit="1" customWidth="1"/>
    <col min="10269" max="10269" width="15.75" style="118" bestFit="1" customWidth="1"/>
    <col min="10270" max="10270" width="11.125" style="118" bestFit="1" customWidth="1"/>
    <col min="10271" max="10271" width="15.75" style="118" bestFit="1" customWidth="1"/>
    <col min="10272" max="10272" width="11.125" style="118" bestFit="1" customWidth="1"/>
    <col min="10273" max="10273" width="15.75" style="118" customWidth="1"/>
    <col min="10274" max="10274" width="11.125" style="118" bestFit="1" customWidth="1"/>
    <col min="10275" max="10275" width="15.75" style="118" bestFit="1" customWidth="1"/>
    <col min="10276" max="10276" width="11.125" style="118" bestFit="1" customWidth="1"/>
    <col min="10277" max="10277" width="15.75" style="118" bestFit="1" customWidth="1"/>
    <col min="10278" max="10278" width="11.125" style="118" bestFit="1" customWidth="1"/>
    <col min="10279" max="10279" width="15.75" style="118" bestFit="1" customWidth="1"/>
    <col min="10280" max="10280" width="11.125" style="118" bestFit="1" customWidth="1"/>
    <col min="10281" max="10281" width="15.75" style="118" bestFit="1" customWidth="1"/>
    <col min="10282" max="10282" width="11.125" style="118" bestFit="1" customWidth="1"/>
    <col min="10283" max="10283" width="15.75" style="118" bestFit="1" customWidth="1"/>
    <col min="10284" max="10284" width="11.125" style="118" bestFit="1" customWidth="1"/>
    <col min="10285" max="10285" width="15.75" style="118" bestFit="1" customWidth="1"/>
    <col min="10286" max="10286" width="11.125" style="118" bestFit="1" customWidth="1"/>
    <col min="10287" max="10287" width="15.75" style="118" bestFit="1" customWidth="1"/>
    <col min="10288" max="10288" width="11.125" style="118" bestFit="1" customWidth="1"/>
    <col min="10289" max="10289" width="15.75" style="118" customWidth="1"/>
    <col min="10290" max="10290" width="11.125" style="118" bestFit="1" customWidth="1"/>
    <col min="10291" max="10291" width="15.75" style="118" bestFit="1" customWidth="1"/>
    <col min="10292" max="10292" width="11.125" style="118" bestFit="1" customWidth="1"/>
    <col min="10293" max="10293" width="15.75" style="118" bestFit="1" customWidth="1"/>
    <col min="10294" max="10294" width="11.125" style="118" bestFit="1" customWidth="1"/>
    <col min="10295" max="10295" width="15.75" style="118" bestFit="1" customWidth="1"/>
    <col min="10296" max="10297" width="0" style="118" hidden="1" customWidth="1"/>
    <col min="10298" max="10298" width="9.25" style="118" bestFit="1" customWidth="1"/>
    <col min="10299" max="10496" width="9" style="118"/>
    <col min="10497" max="10497" width="25.875" style="118" customWidth="1"/>
    <col min="10498" max="10498" width="18.375" style="118" customWidth="1"/>
    <col min="10499" max="10500" width="21.125" style="118" bestFit="1" customWidth="1"/>
    <col min="10501" max="10501" width="18.25" style="118" bestFit="1" customWidth="1"/>
    <col min="10502" max="10502" width="11.125" style="118" bestFit="1" customWidth="1"/>
    <col min="10503" max="10503" width="15.75" style="118" bestFit="1" customWidth="1"/>
    <col min="10504" max="10504" width="11.125" style="118" bestFit="1" customWidth="1"/>
    <col min="10505" max="10505" width="15.75" style="118" bestFit="1" customWidth="1"/>
    <col min="10506" max="10506" width="11.125" style="118" bestFit="1" customWidth="1"/>
    <col min="10507" max="10511" width="15.75" style="118" bestFit="1" customWidth="1"/>
    <col min="10512" max="10512" width="11.125" style="118" bestFit="1" customWidth="1"/>
    <col min="10513" max="10519" width="15.75" style="118" bestFit="1" customWidth="1"/>
    <col min="10520" max="10520" width="11.125" style="118" bestFit="1" customWidth="1"/>
    <col min="10521" max="10521" width="15.75" style="118" bestFit="1" customWidth="1"/>
    <col min="10522" max="10522" width="11.125" style="118" bestFit="1" customWidth="1"/>
    <col min="10523" max="10523" width="15.75" style="118" bestFit="1" customWidth="1"/>
    <col min="10524" max="10524" width="11.125" style="118" bestFit="1" customWidth="1"/>
    <col min="10525" max="10525" width="15.75" style="118" bestFit="1" customWidth="1"/>
    <col min="10526" max="10526" width="11.125" style="118" bestFit="1" customWidth="1"/>
    <col min="10527" max="10527" width="15.75" style="118" bestFit="1" customWidth="1"/>
    <col min="10528" max="10528" width="11.125" style="118" bestFit="1" customWidth="1"/>
    <col min="10529" max="10529" width="15.75" style="118" customWidth="1"/>
    <col min="10530" max="10530" width="11.125" style="118" bestFit="1" customWidth="1"/>
    <col min="10531" max="10531" width="15.75" style="118" bestFit="1" customWidth="1"/>
    <col min="10532" max="10532" width="11.125" style="118" bestFit="1" customWidth="1"/>
    <col min="10533" max="10533" width="15.75" style="118" bestFit="1" customWidth="1"/>
    <col min="10534" max="10534" width="11.125" style="118" bestFit="1" customWidth="1"/>
    <col min="10535" max="10535" width="15.75" style="118" bestFit="1" customWidth="1"/>
    <col min="10536" max="10536" width="11.125" style="118" bestFit="1" customWidth="1"/>
    <col min="10537" max="10537" width="15.75" style="118" bestFit="1" customWidth="1"/>
    <col min="10538" max="10538" width="11.125" style="118" bestFit="1" customWidth="1"/>
    <col min="10539" max="10539" width="15.75" style="118" bestFit="1" customWidth="1"/>
    <col min="10540" max="10540" width="11.125" style="118" bestFit="1" customWidth="1"/>
    <col min="10541" max="10541" width="15.75" style="118" bestFit="1" customWidth="1"/>
    <col min="10542" max="10542" width="11.125" style="118" bestFit="1" customWidth="1"/>
    <col min="10543" max="10543" width="15.75" style="118" bestFit="1" customWidth="1"/>
    <col min="10544" max="10544" width="11.125" style="118" bestFit="1" customWidth="1"/>
    <col min="10545" max="10545" width="15.75" style="118" customWidth="1"/>
    <col min="10546" max="10546" width="11.125" style="118" bestFit="1" customWidth="1"/>
    <col min="10547" max="10547" width="15.75" style="118" bestFit="1" customWidth="1"/>
    <col min="10548" max="10548" width="11.125" style="118" bestFit="1" customWidth="1"/>
    <col min="10549" max="10549" width="15.75" style="118" bestFit="1" customWidth="1"/>
    <col min="10550" max="10550" width="11.125" style="118" bestFit="1" customWidth="1"/>
    <col min="10551" max="10551" width="15.75" style="118" bestFit="1" customWidth="1"/>
    <col min="10552" max="10553" width="0" style="118" hidden="1" customWidth="1"/>
    <col min="10554" max="10554" width="9.25" style="118" bestFit="1" customWidth="1"/>
    <col min="10555" max="10752" width="9" style="118"/>
    <col min="10753" max="10753" width="25.875" style="118" customWidth="1"/>
    <col min="10754" max="10754" width="18.375" style="118" customWidth="1"/>
    <col min="10755" max="10756" width="21.125" style="118" bestFit="1" customWidth="1"/>
    <col min="10757" max="10757" width="18.25" style="118" bestFit="1" customWidth="1"/>
    <col min="10758" max="10758" width="11.125" style="118" bestFit="1" customWidth="1"/>
    <col min="10759" max="10759" width="15.75" style="118" bestFit="1" customWidth="1"/>
    <col min="10760" max="10760" width="11.125" style="118" bestFit="1" customWidth="1"/>
    <col min="10761" max="10761" width="15.75" style="118" bestFit="1" customWidth="1"/>
    <col min="10762" max="10762" width="11.125" style="118" bestFit="1" customWidth="1"/>
    <col min="10763" max="10767" width="15.75" style="118" bestFit="1" customWidth="1"/>
    <col min="10768" max="10768" width="11.125" style="118" bestFit="1" customWidth="1"/>
    <col min="10769" max="10775" width="15.75" style="118" bestFit="1" customWidth="1"/>
    <col min="10776" max="10776" width="11.125" style="118" bestFit="1" customWidth="1"/>
    <col min="10777" max="10777" width="15.75" style="118" bestFit="1" customWidth="1"/>
    <col min="10778" max="10778" width="11.125" style="118" bestFit="1" customWidth="1"/>
    <col min="10779" max="10779" width="15.75" style="118" bestFit="1" customWidth="1"/>
    <col min="10780" max="10780" width="11.125" style="118" bestFit="1" customWidth="1"/>
    <col min="10781" max="10781" width="15.75" style="118" bestFit="1" customWidth="1"/>
    <col min="10782" max="10782" width="11.125" style="118" bestFit="1" customWidth="1"/>
    <col min="10783" max="10783" width="15.75" style="118" bestFit="1" customWidth="1"/>
    <col min="10784" max="10784" width="11.125" style="118" bestFit="1" customWidth="1"/>
    <col min="10785" max="10785" width="15.75" style="118" customWidth="1"/>
    <col min="10786" max="10786" width="11.125" style="118" bestFit="1" customWidth="1"/>
    <col min="10787" max="10787" width="15.75" style="118" bestFit="1" customWidth="1"/>
    <col min="10788" max="10788" width="11.125" style="118" bestFit="1" customWidth="1"/>
    <col min="10789" max="10789" width="15.75" style="118" bestFit="1" customWidth="1"/>
    <col min="10790" max="10790" width="11.125" style="118" bestFit="1" customWidth="1"/>
    <col min="10791" max="10791" width="15.75" style="118" bestFit="1" customWidth="1"/>
    <col min="10792" max="10792" width="11.125" style="118" bestFit="1" customWidth="1"/>
    <col min="10793" max="10793" width="15.75" style="118" bestFit="1" customWidth="1"/>
    <col min="10794" max="10794" width="11.125" style="118" bestFit="1" customWidth="1"/>
    <col min="10795" max="10795" width="15.75" style="118" bestFit="1" customWidth="1"/>
    <col min="10796" max="10796" width="11.125" style="118" bestFit="1" customWidth="1"/>
    <col min="10797" max="10797" width="15.75" style="118" bestFit="1" customWidth="1"/>
    <col min="10798" max="10798" width="11.125" style="118" bestFit="1" customWidth="1"/>
    <col min="10799" max="10799" width="15.75" style="118" bestFit="1" customWidth="1"/>
    <col min="10800" max="10800" width="11.125" style="118" bestFit="1" customWidth="1"/>
    <col min="10801" max="10801" width="15.75" style="118" customWidth="1"/>
    <col min="10802" max="10802" width="11.125" style="118" bestFit="1" customWidth="1"/>
    <col min="10803" max="10803" width="15.75" style="118" bestFit="1" customWidth="1"/>
    <col min="10804" max="10804" width="11.125" style="118" bestFit="1" customWidth="1"/>
    <col min="10805" max="10805" width="15.75" style="118" bestFit="1" customWidth="1"/>
    <col min="10806" max="10806" width="11.125" style="118" bestFit="1" customWidth="1"/>
    <col min="10807" max="10807" width="15.75" style="118" bestFit="1" customWidth="1"/>
    <col min="10808" max="10809" width="0" style="118" hidden="1" customWidth="1"/>
    <col min="10810" max="10810" width="9.25" style="118" bestFit="1" customWidth="1"/>
    <col min="10811" max="11008" width="9" style="118"/>
    <col min="11009" max="11009" width="25.875" style="118" customWidth="1"/>
    <col min="11010" max="11010" width="18.375" style="118" customWidth="1"/>
    <col min="11011" max="11012" width="21.125" style="118" bestFit="1" customWidth="1"/>
    <col min="11013" max="11013" width="18.25" style="118" bestFit="1" customWidth="1"/>
    <col min="11014" max="11014" width="11.125" style="118" bestFit="1" customWidth="1"/>
    <col min="11015" max="11015" width="15.75" style="118" bestFit="1" customWidth="1"/>
    <col min="11016" max="11016" width="11.125" style="118" bestFit="1" customWidth="1"/>
    <col min="11017" max="11017" width="15.75" style="118" bestFit="1" customWidth="1"/>
    <col min="11018" max="11018" width="11.125" style="118" bestFit="1" customWidth="1"/>
    <col min="11019" max="11023" width="15.75" style="118" bestFit="1" customWidth="1"/>
    <col min="11024" max="11024" width="11.125" style="118" bestFit="1" customWidth="1"/>
    <col min="11025" max="11031" width="15.75" style="118" bestFit="1" customWidth="1"/>
    <col min="11032" max="11032" width="11.125" style="118" bestFit="1" customWidth="1"/>
    <col min="11033" max="11033" width="15.75" style="118" bestFit="1" customWidth="1"/>
    <col min="11034" max="11034" width="11.125" style="118" bestFit="1" customWidth="1"/>
    <col min="11035" max="11035" width="15.75" style="118" bestFit="1" customWidth="1"/>
    <col min="11036" max="11036" width="11.125" style="118" bestFit="1" customWidth="1"/>
    <col min="11037" max="11037" width="15.75" style="118" bestFit="1" customWidth="1"/>
    <col min="11038" max="11038" width="11.125" style="118" bestFit="1" customWidth="1"/>
    <col min="11039" max="11039" width="15.75" style="118" bestFit="1" customWidth="1"/>
    <col min="11040" max="11040" width="11.125" style="118" bestFit="1" customWidth="1"/>
    <col min="11041" max="11041" width="15.75" style="118" customWidth="1"/>
    <col min="11042" max="11042" width="11.125" style="118" bestFit="1" customWidth="1"/>
    <col min="11043" max="11043" width="15.75" style="118" bestFit="1" customWidth="1"/>
    <col min="11044" max="11044" width="11.125" style="118" bestFit="1" customWidth="1"/>
    <col min="11045" max="11045" width="15.75" style="118" bestFit="1" customWidth="1"/>
    <col min="11046" max="11046" width="11.125" style="118" bestFit="1" customWidth="1"/>
    <col min="11047" max="11047" width="15.75" style="118" bestFit="1" customWidth="1"/>
    <col min="11048" max="11048" width="11.125" style="118" bestFit="1" customWidth="1"/>
    <col min="11049" max="11049" width="15.75" style="118" bestFit="1" customWidth="1"/>
    <col min="11050" max="11050" width="11.125" style="118" bestFit="1" customWidth="1"/>
    <col min="11051" max="11051" width="15.75" style="118" bestFit="1" customWidth="1"/>
    <col min="11052" max="11052" width="11.125" style="118" bestFit="1" customWidth="1"/>
    <col min="11053" max="11053" width="15.75" style="118" bestFit="1" customWidth="1"/>
    <col min="11054" max="11054" width="11.125" style="118" bestFit="1" customWidth="1"/>
    <col min="11055" max="11055" width="15.75" style="118" bestFit="1" customWidth="1"/>
    <col min="11056" max="11056" width="11.125" style="118" bestFit="1" customWidth="1"/>
    <col min="11057" max="11057" width="15.75" style="118" customWidth="1"/>
    <col min="11058" max="11058" width="11.125" style="118" bestFit="1" customWidth="1"/>
    <col min="11059" max="11059" width="15.75" style="118" bestFit="1" customWidth="1"/>
    <col min="11060" max="11060" width="11.125" style="118" bestFit="1" customWidth="1"/>
    <col min="11061" max="11061" width="15.75" style="118" bestFit="1" customWidth="1"/>
    <col min="11062" max="11062" width="11.125" style="118" bestFit="1" customWidth="1"/>
    <col min="11063" max="11063" width="15.75" style="118" bestFit="1" customWidth="1"/>
    <col min="11064" max="11065" width="0" style="118" hidden="1" customWidth="1"/>
    <col min="11066" max="11066" width="9.25" style="118" bestFit="1" customWidth="1"/>
    <col min="11067" max="11264" width="9" style="118"/>
    <col min="11265" max="11265" width="25.875" style="118" customWidth="1"/>
    <col min="11266" max="11266" width="18.375" style="118" customWidth="1"/>
    <col min="11267" max="11268" width="21.125" style="118" bestFit="1" customWidth="1"/>
    <col min="11269" max="11269" width="18.25" style="118" bestFit="1" customWidth="1"/>
    <col min="11270" max="11270" width="11.125" style="118" bestFit="1" customWidth="1"/>
    <col min="11271" max="11271" width="15.75" style="118" bestFit="1" customWidth="1"/>
    <col min="11272" max="11272" width="11.125" style="118" bestFit="1" customWidth="1"/>
    <col min="11273" max="11273" width="15.75" style="118" bestFit="1" customWidth="1"/>
    <col min="11274" max="11274" width="11.125" style="118" bestFit="1" customWidth="1"/>
    <col min="11275" max="11279" width="15.75" style="118" bestFit="1" customWidth="1"/>
    <col min="11280" max="11280" width="11.125" style="118" bestFit="1" customWidth="1"/>
    <col min="11281" max="11287" width="15.75" style="118" bestFit="1" customWidth="1"/>
    <col min="11288" max="11288" width="11.125" style="118" bestFit="1" customWidth="1"/>
    <col min="11289" max="11289" width="15.75" style="118" bestFit="1" customWidth="1"/>
    <col min="11290" max="11290" width="11.125" style="118" bestFit="1" customWidth="1"/>
    <col min="11291" max="11291" width="15.75" style="118" bestFit="1" customWidth="1"/>
    <col min="11292" max="11292" width="11.125" style="118" bestFit="1" customWidth="1"/>
    <col min="11293" max="11293" width="15.75" style="118" bestFit="1" customWidth="1"/>
    <col min="11294" max="11294" width="11.125" style="118" bestFit="1" customWidth="1"/>
    <col min="11295" max="11295" width="15.75" style="118" bestFit="1" customWidth="1"/>
    <col min="11296" max="11296" width="11.125" style="118" bestFit="1" customWidth="1"/>
    <col min="11297" max="11297" width="15.75" style="118" customWidth="1"/>
    <col min="11298" max="11298" width="11.125" style="118" bestFit="1" customWidth="1"/>
    <col min="11299" max="11299" width="15.75" style="118" bestFit="1" customWidth="1"/>
    <col min="11300" max="11300" width="11.125" style="118" bestFit="1" customWidth="1"/>
    <col min="11301" max="11301" width="15.75" style="118" bestFit="1" customWidth="1"/>
    <col min="11302" max="11302" width="11.125" style="118" bestFit="1" customWidth="1"/>
    <col min="11303" max="11303" width="15.75" style="118" bestFit="1" customWidth="1"/>
    <col min="11304" max="11304" width="11.125" style="118" bestFit="1" customWidth="1"/>
    <col min="11305" max="11305" width="15.75" style="118" bestFit="1" customWidth="1"/>
    <col min="11306" max="11306" width="11.125" style="118" bestFit="1" customWidth="1"/>
    <col min="11307" max="11307" width="15.75" style="118" bestFit="1" customWidth="1"/>
    <col min="11308" max="11308" width="11.125" style="118" bestFit="1" customWidth="1"/>
    <col min="11309" max="11309" width="15.75" style="118" bestFit="1" customWidth="1"/>
    <col min="11310" max="11310" width="11.125" style="118" bestFit="1" customWidth="1"/>
    <col min="11311" max="11311" width="15.75" style="118" bestFit="1" customWidth="1"/>
    <col min="11312" max="11312" width="11.125" style="118" bestFit="1" customWidth="1"/>
    <col min="11313" max="11313" width="15.75" style="118" customWidth="1"/>
    <col min="11314" max="11314" width="11.125" style="118" bestFit="1" customWidth="1"/>
    <col min="11315" max="11315" width="15.75" style="118" bestFit="1" customWidth="1"/>
    <col min="11316" max="11316" width="11.125" style="118" bestFit="1" customWidth="1"/>
    <col min="11317" max="11317" width="15.75" style="118" bestFit="1" customWidth="1"/>
    <col min="11318" max="11318" width="11.125" style="118" bestFit="1" customWidth="1"/>
    <col min="11319" max="11319" width="15.75" style="118" bestFit="1" customWidth="1"/>
    <col min="11320" max="11321" width="0" style="118" hidden="1" customWidth="1"/>
    <col min="11322" max="11322" width="9.25" style="118" bestFit="1" customWidth="1"/>
    <col min="11323" max="11520" width="9" style="118"/>
    <col min="11521" max="11521" width="25.875" style="118" customWidth="1"/>
    <col min="11522" max="11522" width="18.375" style="118" customWidth="1"/>
    <col min="11523" max="11524" width="21.125" style="118" bestFit="1" customWidth="1"/>
    <col min="11525" max="11525" width="18.25" style="118" bestFit="1" customWidth="1"/>
    <col min="11526" max="11526" width="11.125" style="118" bestFit="1" customWidth="1"/>
    <col min="11527" max="11527" width="15.75" style="118" bestFit="1" customWidth="1"/>
    <col min="11528" max="11528" width="11.125" style="118" bestFit="1" customWidth="1"/>
    <col min="11529" max="11529" width="15.75" style="118" bestFit="1" customWidth="1"/>
    <col min="11530" max="11530" width="11.125" style="118" bestFit="1" customWidth="1"/>
    <col min="11531" max="11535" width="15.75" style="118" bestFit="1" customWidth="1"/>
    <col min="11536" max="11536" width="11.125" style="118" bestFit="1" customWidth="1"/>
    <col min="11537" max="11543" width="15.75" style="118" bestFit="1" customWidth="1"/>
    <col min="11544" max="11544" width="11.125" style="118" bestFit="1" customWidth="1"/>
    <col min="11545" max="11545" width="15.75" style="118" bestFit="1" customWidth="1"/>
    <col min="11546" max="11546" width="11.125" style="118" bestFit="1" customWidth="1"/>
    <col min="11547" max="11547" width="15.75" style="118" bestFit="1" customWidth="1"/>
    <col min="11548" max="11548" width="11.125" style="118" bestFit="1" customWidth="1"/>
    <col min="11549" max="11549" width="15.75" style="118" bestFit="1" customWidth="1"/>
    <col min="11550" max="11550" width="11.125" style="118" bestFit="1" customWidth="1"/>
    <col min="11551" max="11551" width="15.75" style="118" bestFit="1" customWidth="1"/>
    <col min="11552" max="11552" width="11.125" style="118" bestFit="1" customWidth="1"/>
    <col min="11553" max="11553" width="15.75" style="118" customWidth="1"/>
    <col min="11554" max="11554" width="11.125" style="118" bestFit="1" customWidth="1"/>
    <col min="11555" max="11555" width="15.75" style="118" bestFit="1" customWidth="1"/>
    <col min="11556" max="11556" width="11.125" style="118" bestFit="1" customWidth="1"/>
    <col min="11557" max="11557" width="15.75" style="118" bestFit="1" customWidth="1"/>
    <col min="11558" max="11558" width="11.125" style="118" bestFit="1" customWidth="1"/>
    <col min="11559" max="11559" width="15.75" style="118" bestFit="1" customWidth="1"/>
    <col min="11560" max="11560" width="11.125" style="118" bestFit="1" customWidth="1"/>
    <col min="11561" max="11561" width="15.75" style="118" bestFit="1" customWidth="1"/>
    <col min="11562" max="11562" width="11.125" style="118" bestFit="1" customWidth="1"/>
    <col min="11563" max="11563" width="15.75" style="118" bestFit="1" customWidth="1"/>
    <col min="11564" max="11564" width="11.125" style="118" bestFit="1" customWidth="1"/>
    <col min="11565" max="11565" width="15.75" style="118" bestFit="1" customWidth="1"/>
    <col min="11566" max="11566" width="11.125" style="118" bestFit="1" customWidth="1"/>
    <col min="11567" max="11567" width="15.75" style="118" bestFit="1" customWidth="1"/>
    <col min="11568" max="11568" width="11.125" style="118" bestFit="1" customWidth="1"/>
    <col min="11569" max="11569" width="15.75" style="118" customWidth="1"/>
    <col min="11570" max="11570" width="11.125" style="118" bestFit="1" customWidth="1"/>
    <col min="11571" max="11571" width="15.75" style="118" bestFit="1" customWidth="1"/>
    <col min="11572" max="11572" width="11.125" style="118" bestFit="1" customWidth="1"/>
    <col min="11573" max="11573" width="15.75" style="118" bestFit="1" customWidth="1"/>
    <col min="11574" max="11574" width="11.125" style="118" bestFit="1" customWidth="1"/>
    <col min="11575" max="11575" width="15.75" style="118" bestFit="1" customWidth="1"/>
    <col min="11576" max="11577" width="0" style="118" hidden="1" customWidth="1"/>
    <col min="11578" max="11578" width="9.25" style="118" bestFit="1" customWidth="1"/>
    <col min="11579" max="11776" width="9" style="118"/>
    <col min="11777" max="11777" width="25.875" style="118" customWidth="1"/>
    <col min="11778" max="11778" width="18.375" style="118" customWidth="1"/>
    <col min="11779" max="11780" width="21.125" style="118" bestFit="1" customWidth="1"/>
    <col min="11781" max="11781" width="18.25" style="118" bestFit="1" customWidth="1"/>
    <col min="11782" max="11782" width="11.125" style="118" bestFit="1" customWidth="1"/>
    <col min="11783" max="11783" width="15.75" style="118" bestFit="1" customWidth="1"/>
    <col min="11784" max="11784" width="11.125" style="118" bestFit="1" customWidth="1"/>
    <col min="11785" max="11785" width="15.75" style="118" bestFit="1" customWidth="1"/>
    <col min="11786" max="11786" width="11.125" style="118" bestFit="1" customWidth="1"/>
    <col min="11787" max="11791" width="15.75" style="118" bestFit="1" customWidth="1"/>
    <col min="11792" max="11792" width="11.125" style="118" bestFit="1" customWidth="1"/>
    <col min="11793" max="11799" width="15.75" style="118" bestFit="1" customWidth="1"/>
    <col min="11800" max="11800" width="11.125" style="118" bestFit="1" customWidth="1"/>
    <col min="11801" max="11801" width="15.75" style="118" bestFit="1" customWidth="1"/>
    <col min="11802" max="11802" width="11.125" style="118" bestFit="1" customWidth="1"/>
    <col min="11803" max="11803" width="15.75" style="118" bestFit="1" customWidth="1"/>
    <col min="11804" max="11804" width="11.125" style="118" bestFit="1" customWidth="1"/>
    <col min="11805" max="11805" width="15.75" style="118" bestFit="1" customWidth="1"/>
    <col min="11806" max="11806" width="11.125" style="118" bestFit="1" customWidth="1"/>
    <col min="11807" max="11807" width="15.75" style="118" bestFit="1" customWidth="1"/>
    <col min="11808" max="11808" width="11.125" style="118" bestFit="1" customWidth="1"/>
    <col min="11809" max="11809" width="15.75" style="118" customWidth="1"/>
    <col min="11810" max="11810" width="11.125" style="118" bestFit="1" customWidth="1"/>
    <col min="11811" max="11811" width="15.75" style="118" bestFit="1" customWidth="1"/>
    <col min="11812" max="11812" width="11.125" style="118" bestFit="1" customWidth="1"/>
    <col min="11813" max="11813" width="15.75" style="118" bestFit="1" customWidth="1"/>
    <col min="11814" max="11814" width="11.125" style="118" bestFit="1" customWidth="1"/>
    <col min="11815" max="11815" width="15.75" style="118" bestFit="1" customWidth="1"/>
    <col min="11816" max="11816" width="11.125" style="118" bestFit="1" customWidth="1"/>
    <col min="11817" max="11817" width="15.75" style="118" bestFit="1" customWidth="1"/>
    <col min="11818" max="11818" width="11.125" style="118" bestFit="1" customWidth="1"/>
    <col min="11819" max="11819" width="15.75" style="118" bestFit="1" customWidth="1"/>
    <col min="11820" max="11820" width="11.125" style="118" bestFit="1" customWidth="1"/>
    <col min="11821" max="11821" width="15.75" style="118" bestFit="1" customWidth="1"/>
    <col min="11822" max="11822" width="11.125" style="118" bestFit="1" customWidth="1"/>
    <col min="11823" max="11823" width="15.75" style="118" bestFit="1" customWidth="1"/>
    <col min="11824" max="11824" width="11.125" style="118" bestFit="1" customWidth="1"/>
    <col min="11825" max="11825" width="15.75" style="118" customWidth="1"/>
    <col min="11826" max="11826" width="11.125" style="118" bestFit="1" customWidth="1"/>
    <col min="11827" max="11827" width="15.75" style="118" bestFit="1" customWidth="1"/>
    <col min="11828" max="11828" width="11.125" style="118" bestFit="1" customWidth="1"/>
    <col min="11829" max="11829" width="15.75" style="118" bestFit="1" customWidth="1"/>
    <col min="11830" max="11830" width="11.125" style="118" bestFit="1" customWidth="1"/>
    <col min="11831" max="11831" width="15.75" style="118" bestFit="1" customWidth="1"/>
    <col min="11832" max="11833" width="0" style="118" hidden="1" customWidth="1"/>
    <col min="11834" max="11834" width="9.25" style="118" bestFit="1" customWidth="1"/>
    <col min="11835" max="12032" width="9" style="118"/>
    <col min="12033" max="12033" width="25.875" style="118" customWidth="1"/>
    <col min="12034" max="12034" width="18.375" style="118" customWidth="1"/>
    <col min="12035" max="12036" width="21.125" style="118" bestFit="1" customWidth="1"/>
    <col min="12037" max="12037" width="18.25" style="118" bestFit="1" customWidth="1"/>
    <col min="12038" max="12038" width="11.125" style="118" bestFit="1" customWidth="1"/>
    <col min="12039" max="12039" width="15.75" style="118" bestFit="1" customWidth="1"/>
    <col min="12040" max="12040" width="11.125" style="118" bestFit="1" customWidth="1"/>
    <col min="12041" max="12041" width="15.75" style="118" bestFit="1" customWidth="1"/>
    <col min="12042" max="12042" width="11.125" style="118" bestFit="1" customWidth="1"/>
    <col min="12043" max="12047" width="15.75" style="118" bestFit="1" customWidth="1"/>
    <col min="12048" max="12048" width="11.125" style="118" bestFit="1" customWidth="1"/>
    <col min="12049" max="12055" width="15.75" style="118" bestFit="1" customWidth="1"/>
    <col min="12056" max="12056" width="11.125" style="118" bestFit="1" customWidth="1"/>
    <col min="12057" max="12057" width="15.75" style="118" bestFit="1" customWidth="1"/>
    <col min="12058" max="12058" width="11.125" style="118" bestFit="1" customWidth="1"/>
    <col min="12059" max="12059" width="15.75" style="118" bestFit="1" customWidth="1"/>
    <col min="12060" max="12060" width="11.125" style="118" bestFit="1" customWidth="1"/>
    <col min="12061" max="12061" width="15.75" style="118" bestFit="1" customWidth="1"/>
    <col min="12062" max="12062" width="11.125" style="118" bestFit="1" customWidth="1"/>
    <col min="12063" max="12063" width="15.75" style="118" bestFit="1" customWidth="1"/>
    <col min="12064" max="12064" width="11.125" style="118" bestFit="1" customWidth="1"/>
    <col min="12065" max="12065" width="15.75" style="118" customWidth="1"/>
    <col min="12066" max="12066" width="11.125" style="118" bestFit="1" customWidth="1"/>
    <col min="12067" max="12067" width="15.75" style="118" bestFit="1" customWidth="1"/>
    <col min="12068" max="12068" width="11.125" style="118" bestFit="1" customWidth="1"/>
    <col min="12069" max="12069" width="15.75" style="118" bestFit="1" customWidth="1"/>
    <col min="12070" max="12070" width="11.125" style="118" bestFit="1" customWidth="1"/>
    <col min="12071" max="12071" width="15.75" style="118" bestFit="1" customWidth="1"/>
    <col min="12072" max="12072" width="11.125" style="118" bestFit="1" customWidth="1"/>
    <col min="12073" max="12073" width="15.75" style="118" bestFit="1" customWidth="1"/>
    <col min="12074" max="12074" width="11.125" style="118" bestFit="1" customWidth="1"/>
    <col min="12075" max="12075" width="15.75" style="118" bestFit="1" customWidth="1"/>
    <col min="12076" max="12076" width="11.125" style="118" bestFit="1" customWidth="1"/>
    <col min="12077" max="12077" width="15.75" style="118" bestFit="1" customWidth="1"/>
    <col min="12078" max="12078" width="11.125" style="118" bestFit="1" customWidth="1"/>
    <col min="12079" max="12079" width="15.75" style="118" bestFit="1" customWidth="1"/>
    <col min="12080" max="12080" width="11.125" style="118" bestFit="1" customWidth="1"/>
    <col min="12081" max="12081" width="15.75" style="118" customWidth="1"/>
    <col min="12082" max="12082" width="11.125" style="118" bestFit="1" customWidth="1"/>
    <col min="12083" max="12083" width="15.75" style="118" bestFit="1" customWidth="1"/>
    <col min="12084" max="12084" width="11.125" style="118" bestFit="1" customWidth="1"/>
    <col min="12085" max="12085" width="15.75" style="118" bestFit="1" customWidth="1"/>
    <col min="12086" max="12086" width="11.125" style="118" bestFit="1" customWidth="1"/>
    <col min="12087" max="12087" width="15.75" style="118" bestFit="1" customWidth="1"/>
    <col min="12088" max="12089" width="0" style="118" hidden="1" customWidth="1"/>
    <col min="12090" max="12090" width="9.25" style="118" bestFit="1" customWidth="1"/>
    <col min="12091" max="12288" width="9" style="118"/>
    <col min="12289" max="12289" width="25.875" style="118" customWidth="1"/>
    <col min="12290" max="12290" width="18.375" style="118" customWidth="1"/>
    <col min="12291" max="12292" width="21.125" style="118" bestFit="1" customWidth="1"/>
    <col min="12293" max="12293" width="18.25" style="118" bestFit="1" customWidth="1"/>
    <col min="12294" max="12294" width="11.125" style="118" bestFit="1" customWidth="1"/>
    <col min="12295" max="12295" width="15.75" style="118" bestFit="1" customWidth="1"/>
    <col min="12296" max="12296" width="11.125" style="118" bestFit="1" customWidth="1"/>
    <col min="12297" max="12297" width="15.75" style="118" bestFit="1" customWidth="1"/>
    <col min="12298" max="12298" width="11.125" style="118" bestFit="1" customWidth="1"/>
    <col min="12299" max="12303" width="15.75" style="118" bestFit="1" customWidth="1"/>
    <col min="12304" max="12304" width="11.125" style="118" bestFit="1" customWidth="1"/>
    <col min="12305" max="12311" width="15.75" style="118" bestFit="1" customWidth="1"/>
    <col min="12312" max="12312" width="11.125" style="118" bestFit="1" customWidth="1"/>
    <col min="12313" max="12313" width="15.75" style="118" bestFit="1" customWidth="1"/>
    <col min="12314" max="12314" width="11.125" style="118" bestFit="1" customWidth="1"/>
    <col min="12315" max="12315" width="15.75" style="118" bestFit="1" customWidth="1"/>
    <col min="12316" max="12316" width="11.125" style="118" bestFit="1" customWidth="1"/>
    <col min="12317" max="12317" width="15.75" style="118" bestFit="1" customWidth="1"/>
    <col min="12318" max="12318" width="11.125" style="118" bestFit="1" customWidth="1"/>
    <col min="12319" max="12319" width="15.75" style="118" bestFit="1" customWidth="1"/>
    <col min="12320" max="12320" width="11.125" style="118" bestFit="1" customWidth="1"/>
    <col min="12321" max="12321" width="15.75" style="118" customWidth="1"/>
    <col min="12322" max="12322" width="11.125" style="118" bestFit="1" customWidth="1"/>
    <col min="12323" max="12323" width="15.75" style="118" bestFit="1" customWidth="1"/>
    <col min="12324" max="12324" width="11.125" style="118" bestFit="1" customWidth="1"/>
    <col min="12325" max="12325" width="15.75" style="118" bestFit="1" customWidth="1"/>
    <col min="12326" max="12326" width="11.125" style="118" bestFit="1" customWidth="1"/>
    <col min="12327" max="12327" width="15.75" style="118" bestFit="1" customWidth="1"/>
    <col min="12328" max="12328" width="11.125" style="118" bestFit="1" customWidth="1"/>
    <col min="12329" max="12329" width="15.75" style="118" bestFit="1" customWidth="1"/>
    <col min="12330" max="12330" width="11.125" style="118" bestFit="1" customWidth="1"/>
    <col min="12331" max="12331" width="15.75" style="118" bestFit="1" customWidth="1"/>
    <col min="12332" max="12332" width="11.125" style="118" bestFit="1" customWidth="1"/>
    <col min="12333" max="12333" width="15.75" style="118" bestFit="1" customWidth="1"/>
    <col min="12334" max="12334" width="11.125" style="118" bestFit="1" customWidth="1"/>
    <col min="12335" max="12335" width="15.75" style="118" bestFit="1" customWidth="1"/>
    <col min="12336" max="12336" width="11.125" style="118" bestFit="1" customWidth="1"/>
    <col min="12337" max="12337" width="15.75" style="118" customWidth="1"/>
    <col min="12338" max="12338" width="11.125" style="118" bestFit="1" customWidth="1"/>
    <col min="12339" max="12339" width="15.75" style="118" bestFit="1" customWidth="1"/>
    <col min="12340" max="12340" width="11.125" style="118" bestFit="1" customWidth="1"/>
    <col min="12341" max="12341" width="15.75" style="118" bestFit="1" customWidth="1"/>
    <col min="12342" max="12342" width="11.125" style="118" bestFit="1" customWidth="1"/>
    <col min="12343" max="12343" width="15.75" style="118" bestFit="1" customWidth="1"/>
    <col min="12344" max="12345" width="0" style="118" hidden="1" customWidth="1"/>
    <col min="12346" max="12346" width="9.25" style="118" bestFit="1" customWidth="1"/>
    <col min="12347" max="12544" width="9" style="118"/>
    <col min="12545" max="12545" width="25.875" style="118" customWidth="1"/>
    <col min="12546" max="12546" width="18.375" style="118" customWidth="1"/>
    <col min="12547" max="12548" width="21.125" style="118" bestFit="1" customWidth="1"/>
    <col min="12549" max="12549" width="18.25" style="118" bestFit="1" customWidth="1"/>
    <col min="12550" max="12550" width="11.125" style="118" bestFit="1" customWidth="1"/>
    <col min="12551" max="12551" width="15.75" style="118" bestFit="1" customWidth="1"/>
    <col min="12552" max="12552" width="11.125" style="118" bestFit="1" customWidth="1"/>
    <col min="12553" max="12553" width="15.75" style="118" bestFit="1" customWidth="1"/>
    <col min="12554" max="12554" width="11.125" style="118" bestFit="1" customWidth="1"/>
    <col min="12555" max="12559" width="15.75" style="118" bestFit="1" customWidth="1"/>
    <col min="12560" max="12560" width="11.125" style="118" bestFit="1" customWidth="1"/>
    <col min="12561" max="12567" width="15.75" style="118" bestFit="1" customWidth="1"/>
    <col min="12568" max="12568" width="11.125" style="118" bestFit="1" customWidth="1"/>
    <col min="12569" max="12569" width="15.75" style="118" bestFit="1" customWidth="1"/>
    <col min="12570" max="12570" width="11.125" style="118" bestFit="1" customWidth="1"/>
    <col min="12571" max="12571" width="15.75" style="118" bestFit="1" customWidth="1"/>
    <col min="12572" max="12572" width="11.125" style="118" bestFit="1" customWidth="1"/>
    <col min="12573" max="12573" width="15.75" style="118" bestFit="1" customWidth="1"/>
    <col min="12574" max="12574" width="11.125" style="118" bestFit="1" customWidth="1"/>
    <col min="12575" max="12575" width="15.75" style="118" bestFit="1" customWidth="1"/>
    <col min="12576" max="12576" width="11.125" style="118" bestFit="1" customWidth="1"/>
    <col min="12577" max="12577" width="15.75" style="118" customWidth="1"/>
    <col min="12578" max="12578" width="11.125" style="118" bestFit="1" customWidth="1"/>
    <col min="12579" max="12579" width="15.75" style="118" bestFit="1" customWidth="1"/>
    <col min="12580" max="12580" width="11.125" style="118" bestFit="1" customWidth="1"/>
    <col min="12581" max="12581" width="15.75" style="118" bestFit="1" customWidth="1"/>
    <col min="12582" max="12582" width="11.125" style="118" bestFit="1" customWidth="1"/>
    <col min="12583" max="12583" width="15.75" style="118" bestFit="1" customWidth="1"/>
    <col min="12584" max="12584" width="11.125" style="118" bestFit="1" customWidth="1"/>
    <col min="12585" max="12585" width="15.75" style="118" bestFit="1" customWidth="1"/>
    <col min="12586" max="12586" width="11.125" style="118" bestFit="1" customWidth="1"/>
    <col min="12587" max="12587" width="15.75" style="118" bestFit="1" customWidth="1"/>
    <col min="12588" max="12588" width="11.125" style="118" bestFit="1" customWidth="1"/>
    <col min="12589" max="12589" width="15.75" style="118" bestFit="1" customWidth="1"/>
    <col min="12590" max="12590" width="11.125" style="118" bestFit="1" customWidth="1"/>
    <col min="12591" max="12591" width="15.75" style="118" bestFit="1" customWidth="1"/>
    <col min="12592" max="12592" width="11.125" style="118" bestFit="1" customWidth="1"/>
    <col min="12593" max="12593" width="15.75" style="118" customWidth="1"/>
    <col min="12594" max="12594" width="11.125" style="118" bestFit="1" customWidth="1"/>
    <col min="12595" max="12595" width="15.75" style="118" bestFit="1" customWidth="1"/>
    <col min="12596" max="12596" width="11.125" style="118" bestFit="1" customWidth="1"/>
    <col min="12597" max="12597" width="15.75" style="118" bestFit="1" customWidth="1"/>
    <col min="12598" max="12598" width="11.125" style="118" bestFit="1" customWidth="1"/>
    <col min="12599" max="12599" width="15.75" style="118" bestFit="1" customWidth="1"/>
    <col min="12600" max="12601" width="0" style="118" hidden="1" customWidth="1"/>
    <col min="12602" max="12602" width="9.25" style="118" bestFit="1" customWidth="1"/>
    <col min="12603" max="12800" width="9" style="118"/>
    <col min="12801" max="12801" width="25.875" style="118" customWidth="1"/>
    <col min="12802" max="12802" width="18.375" style="118" customWidth="1"/>
    <col min="12803" max="12804" width="21.125" style="118" bestFit="1" customWidth="1"/>
    <col min="12805" max="12805" width="18.25" style="118" bestFit="1" customWidth="1"/>
    <col min="12806" max="12806" width="11.125" style="118" bestFit="1" customWidth="1"/>
    <col min="12807" max="12807" width="15.75" style="118" bestFit="1" customWidth="1"/>
    <col min="12808" max="12808" width="11.125" style="118" bestFit="1" customWidth="1"/>
    <col min="12809" max="12809" width="15.75" style="118" bestFit="1" customWidth="1"/>
    <col min="12810" max="12810" width="11.125" style="118" bestFit="1" customWidth="1"/>
    <col min="12811" max="12815" width="15.75" style="118" bestFit="1" customWidth="1"/>
    <col min="12816" max="12816" width="11.125" style="118" bestFit="1" customWidth="1"/>
    <col min="12817" max="12823" width="15.75" style="118" bestFit="1" customWidth="1"/>
    <col min="12824" max="12824" width="11.125" style="118" bestFit="1" customWidth="1"/>
    <col min="12825" max="12825" width="15.75" style="118" bestFit="1" customWidth="1"/>
    <col min="12826" max="12826" width="11.125" style="118" bestFit="1" customWidth="1"/>
    <col min="12827" max="12827" width="15.75" style="118" bestFit="1" customWidth="1"/>
    <col min="12828" max="12828" width="11.125" style="118" bestFit="1" customWidth="1"/>
    <col min="12829" max="12829" width="15.75" style="118" bestFit="1" customWidth="1"/>
    <col min="12830" max="12830" width="11.125" style="118" bestFit="1" customWidth="1"/>
    <col min="12831" max="12831" width="15.75" style="118" bestFit="1" customWidth="1"/>
    <col min="12832" max="12832" width="11.125" style="118" bestFit="1" customWidth="1"/>
    <col min="12833" max="12833" width="15.75" style="118" customWidth="1"/>
    <col min="12834" max="12834" width="11.125" style="118" bestFit="1" customWidth="1"/>
    <col min="12835" max="12835" width="15.75" style="118" bestFit="1" customWidth="1"/>
    <col min="12836" max="12836" width="11.125" style="118" bestFit="1" customWidth="1"/>
    <col min="12837" max="12837" width="15.75" style="118" bestFit="1" customWidth="1"/>
    <col min="12838" max="12838" width="11.125" style="118" bestFit="1" customWidth="1"/>
    <col min="12839" max="12839" width="15.75" style="118" bestFit="1" customWidth="1"/>
    <col min="12840" max="12840" width="11.125" style="118" bestFit="1" customWidth="1"/>
    <col min="12841" max="12841" width="15.75" style="118" bestFit="1" customWidth="1"/>
    <col min="12842" max="12842" width="11.125" style="118" bestFit="1" customWidth="1"/>
    <col min="12843" max="12843" width="15.75" style="118" bestFit="1" customWidth="1"/>
    <col min="12844" max="12844" width="11.125" style="118" bestFit="1" customWidth="1"/>
    <col min="12845" max="12845" width="15.75" style="118" bestFit="1" customWidth="1"/>
    <col min="12846" max="12846" width="11.125" style="118" bestFit="1" customWidth="1"/>
    <col min="12847" max="12847" width="15.75" style="118" bestFit="1" customWidth="1"/>
    <col min="12848" max="12848" width="11.125" style="118" bestFit="1" customWidth="1"/>
    <col min="12849" max="12849" width="15.75" style="118" customWidth="1"/>
    <col min="12850" max="12850" width="11.125" style="118" bestFit="1" customWidth="1"/>
    <col min="12851" max="12851" width="15.75" style="118" bestFit="1" customWidth="1"/>
    <col min="12852" max="12852" width="11.125" style="118" bestFit="1" customWidth="1"/>
    <col min="12853" max="12853" width="15.75" style="118" bestFit="1" customWidth="1"/>
    <col min="12854" max="12854" width="11.125" style="118" bestFit="1" customWidth="1"/>
    <col min="12855" max="12855" width="15.75" style="118" bestFit="1" customWidth="1"/>
    <col min="12856" max="12857" width="0" style="118" hidden="1" customWidth="1"/>
    <col min="12858" max="12858" width="9.25" style="118" bestFit="1" customWidth="1"/>
    <col min="12859" max="13056" width="9" style="118"/>
    <col min="13057" max="13057" width="25.875" style="118" customWidth="1"/>
    <col min="13058" max="13058" width="18.375" style="118" customWidth="1"/>
    <col min="13059" max="13060" width="21.125" style="118" bestFit="1" customWidth="1"/>
    <col min="13061" max="13061" width="18.25" style="118" bestFit="1" customWidth="1"/>
    <col min="13062" max="13062" width="11.125" style="118" bestFit="1" customWidth="1"/>
    <col min="13063" max="13063" width="15.75" style="118" bestFit="1" customWidth="1"/>
    <col min="13064" max="13064" width="11.125" style="118" bestFit="1" customWidth="1"/>
    <col min="13065" max="13065" width="15.75" style="118" bestFit="1" customWidth="1"/>
    <col min="13066" max="13066" width="11.125" style="118" bestFit="1" customWidth="1"/>
    <col min="13067" max="13071" width="15.75" style="118" bestFit="1" customWidth="1"/>
    <col min="13072" max="13072" width="11.125" style="118" bestFit="1" customWidth="1"/>
    <col min="13073" max="13079" width="15.75" style="118" bestFit="1" customWidth="1"/>
    <col min="13080" max="13080" width="11.125" style="118" bestFit="1" customWidth="1"/>
    <col min="13081" max="13081" width="15.75" style="118" bestFit="1" customWidth="1"/>
    <col min="13082" max="13082" width="11.125" style="118" bestFit="1" customWidth="1"/>
    <col min="13083" max="13083" width="15.75" style="118" bestFit="1" customWidth="1"/>
    <col min="13084" max="13084" width="11.125" style="118" bestFit="1" customWidth="1"/>
    <col min="13085" max="13085" width="15.75" style="118" bestFit="1" customWidth="1"/>
    <col min="13086" max="13086" width="11.125" style="118" bestFit="1" customWidth="1"/>
    <col min="13087" max="13087" width="15.75" style="118" bestFit="1" customWidth="1"/>
    <col min="13088" max="13088" width="11.125" style="118" bestFit="1" customWidth="1"/>
    <col min="13089" max="13089" width="15.75" style="118" customWidth="1"/>
    <col min="13090" max="13090" width="11.125" style="118" bestFit="1" customWidth="1"/>
    <col min="13091" max="13091" width="15.75" style="118" bestFit="1" customWidth="1"/>
    <col min="13092" max="13092" width="11.125" style="118" bestFit="1" customWidth="1"/>
    <col min="13093" max="13093" width="15.75" style="118" bestFit="1" customWidth="1"/>
    <col min="13094" max="13094" width="11.125" style="118" bestFit="1" customWidth="1"/>
    <col min="13095" max="13095" width="15.75" style="118" bestFit="1" customWidth="1"/>
    <col min="13096" max="13096" width="11.125" style="118" bestFit="1" customWidth="1"/>
    <col min="13097" max="13097" width="15.75" style="118" bestFit="1" customWidth="1"/>
    <col min="13098" max="13098" width="11.125" style="118" bestFit="1" customWidth="1"/>
    <col min="13099" max="13099" width="15.75" style="118" bestFit="1" customWidth="1"/>
    <col min="13100" max="13100" width="11.125" style="118" bestFit="1" customWidth="1"/>
    <col min="13101" max="13101" width="15.75" style="118" bestFit="1" customWidth="1"/>
    <col min="13102" max="13102" width="11.125" style="118" bestFit="1" customWidth="1"/>
    <col min="13103" max="13103" width="15.75" style="118" bestFit="1" customWidth="1"/>
    <col min="13104" max="13104" width="11.125" style="118" bestFit="1" customWidth="1"/>
    <col min="13105" max="13105" width="15.75" style="118" customWidth="1"/>
    <col min="13106" max="13106" width="11.125" style="118" bestFit="1" customWidth="1"/>
    <col min="13107" max="13107" width="15.75" style="118" bestFit="1" customWidth="1"/>
    <col min="13108" max="13108" width="11.125" style="118" bestFit="1" customWidth="1"/>
    <col min="13109" max="13109" width="15.75" style="118" bestFit="1" customWidth="1"/>
    <col min="13110" max="13110" width="11.125" style="118" bestFit="1" customWidth="1"/>
    <col min="13111" max="13111" width="15.75" style="118" bestFit="1" customWidth="1"/>
    <col min="13112" max="13113" width="0" style="118" hidden="1" customWidth="1"/>
    <col min="13114" max="13114" width="9.25" style="118" bestFit="1" customWidth="1"/>
    <col min="13115" max="13312" width="9" style="118"/>
    <col min="13313" max="13313" width="25.875" style="118" customWidth="1"/>
    <col min="13314" max="13314" width="18.375" style="118" customWidth="1"/>
    <col min="13315" max="13316" width="21.125" style="118" bestFit="1" customWidth="1"/>
    <col min="13317" max="13317" width="18.25" style="118" bestFit="1" customWidth="1"/>
    <col min="13318" max="13318" width="11.125" style="118" bestFit="1" customWidth="1"/>
    <col min="13319" max="13319" width="15.75" style="118" bestFit="1" customWidth="1"/>
    <col min="13320" max="13320" width="11.125" style="118" bestFit="1" customWidth="1"/>
    <col min="13321" max="13321" width="15.75" style="118" bestFit="1" customWidth="1"/>
    <col min="13322" max="13322" width="11.125" style="118" bestFit="1" customWidth="1"/>
    <col min="13323" max="13327" width="15.75" style="118" bestFit="1" customWidth="1"/>
    <col min="13328" max="13328" width="11.125" style="118" bestFit="1" customWidth="1"/>
    <col min="13329" max="13335" width="15.75" style="118" bestFit="1" customWidth="1"/>
    <col min="13336" max="13336" width="11.125" style="118" bestFit="1" customWidth="1"/>
    <col min="13337" max="13337" width="15.75" style="118" bestFit="1" customWidth="1"/>
    <col min="13338" max="13338" width="11.125" style="118" bestFit="1" customWidth="1"/>
    <col min="13339" max="13339" width="15.75" style="118" bestFit="1" customWidth="1"/>
    <col min="13340" max="13340" width="11.125" style="118" bestFit="1" customWidth="1"/>
    <col min="13341" max="13341" width="15.75" style="118" bestFit="1" customWidth="1"/>
    <col min="13342" max="13342" width="11.125" style="118" bestFit="1" customWidth="1"/>
    <col min="13343" max="13343" width="15.75" style="118" bestFit="1" customWidth="1"/>
    <col min="13344" max="13344" width="11.125" style="118" bestFit="1" customWidth="1"/>
    <col min="13345" max="13345" width="15.75" style="118" customWidth="1"/>
    <col min="13346" max="13346" width="11.125" style="118" bestFit="1" customWidth="1"/>
    <col min="13347" max="13347" width="15.75" style="118" bestFit="1" customWidth="1"/>
    <col min="13348" max="13348" width="11.125" style="118" bestFit="1" customWidth="1"/>
    <col min="13349" max="13349" width="15.75" style="118" bestFit="1" customWidth="1"/>
    <col min="13350" max="13350" width="11.125" style="118" bestFit="1" customWidth="1"/>
    <col min="13351" max="13351" width="15.75" style="118" bestFit="1" customWidth="1"/>
    <col min="13352" max="13352" width="11.125" style="118" bestFit="1" customWidth="1"/>
    <col min="13353" max="13353" width="15.75" style="118" bestFit="1" customWidth="1"/>
    <col min="13354" max="13354" width="11.125" style="118" bestFit="1" customWidth="1"/>
    <col min="13355" max="13355" width="15.75" style="118" bestFit="1" customWidth="1"/>
    <col min="13356" max="13356" width="11.125" style="118" bestFit="1" customWidth="1"/>
    <col min="13357" max="13357" width="15.75" style="118" bestFit="1" customWidth="1"/>
    <col min="13358" max="13358" width="11.125" style="118" bestFit="1" customWidth="1"/>
    <col min="13359" max="13359" width="15.75" style="118" bestFit="1" customWidth="1"/>
    <col min="13360" max="13360" width="11.125" style="118" bestFit="1" customWidth="1"/>
    <col min="13361" max="13361" width="15.75" style="118" customWidth="1"/>
    <col min="13362" max="13362" width="11.125" style="118" bestFit="1" customWidth="1"/>
    <col min="13363" max="13363" width="15.75" style="118" bestFit="1" customWidth="1"/>
    <col min="13364" max="13364" width="11.125" style="118" bestFit="1" customWidth="1"/>
    <col min="13365" max="13365" width="15.75" style="118" bestFit="1" customWidth="1"/>
    <col min="13366" max="13366" width="11.125" style="118" bestFit="1" customWidth="1"/>
    <col min="13367" max="13367" width="15.75" style="118" bestFit="1" customWidth="1"/>
    <col min="13368" max="13369" width="0" style="118" hidden="1" customWidth="1"/>
    <col min="13370" max="13370" width="9.25" style="118" bestFit="1" customWidth="1"/>
    <col min="13371" max="13568" width="9" style="118"/>
    <col min="13569" max="13569" width="25.875" style="118" customWidth="1"/>
    <col min="13570" max="13570" width="18.375" style="118" customWidth="1"/>
    <col min="13571" max="13572" width="21.125" style="118" bestFit="1" customWidth="1"/>
    <col min="13573" max="13573" width="18.25" style="118" bestFit="1" customWidth="1"/>
    <col min="13574" max="13574" width="11.125" style="118" bestFit="1" customWidth="1"/>
    <col min="13575" max="13575" width="15.75" style="118" bestFit="1" customWidth="1"/>
    <col min="13576" max="13576" width="11.125" style="118" bestFit="1" customWidth="1"/>
    <col min="13577" max="13577" width="15.75" style="118" bestFit="1" customWidth="1"/>
    <col min="13578" max="13578" width="11.125" style="118" bestFit="1" customWidth="1"/>
    <col min="13579" max="13583" width="15.75" style="118" bestFit="1" customWidth="1"/>
    <col min="13584" max="13584" width="11.125" style="118" bestFit="1" customWidth="1"/>
    <col min="13585" max="13591" width="15.75" style="118" bestFit="1" customWidth="1"/>
    <col min="13592" max="13592" width="11.125" style="118" bestFit="1" customWidth="1"/>
    <col min="13593" max="13593" width="15.75" style="118" bestFit="1" customWidth="1"/>
    <col min="13594" max="13594" width="11.125" style="118" bestFit="1" customWidth="1"/>
    <col min="13595" max="13595" width="15.75" style="118" bestFit="1" customWidth="1"/>
    <col min="13596" max="13596" width="11.125" style="118" bestFit="1" customWidth="1"/>
    <col min="13597" max="13597" width="15.75" style="118" bestFit="1" customWidth="1"/>
    <col min="13598" max="13598" width="11.125" style="118" bestFit="1" customWidth="1"/>
    <col min="13599" max="13599" width="15.75" style="118" bestFit="1" customWidth="1"/>
    <col min="13600" max="13600" width="11.125" style="118" bestFit="1" customWidth="1"/>
    <col min="13601" max="13601" width="15.75" style="118" customWidth="1"/>
    <col min="13602" max="13602" width="11.125" style="118" bestFit="1" customWidth="1"/>
    <col min="13603" max="13603" width="15.75" style="118" bestFit="1" customWidth="1"/>
    <col min="13604" max="13604" width="11.125" style="118" bestFit="1" customWidth="1"/>
    <col min="13605" max="13605" width="15.75" style="118" bestFit="1" customWidth="1"/>
    <col min="13606" max="13606" width="11.125" style="118" bestFit="1" customWidth="1"/>
    <col min="13607" max="13607" width="15.75" style="118" bestFit="1" customWidth="1"/>
    <col min="13608" max="13608" width="11.125" style="118" bestFit="1" customWidth="1"/>
    <col min="13609" max="13609" width="15.75" style="118" bestFit="1" customWidth="1"/>
    <col min="13610" max="13610" width="11.125" style="118" bestFit="1" customWidth="1"/>
    <col min="13611" max="13611" width="15.75" style="118" bestFit="1" customWidth="1"/>
    <col min="13612" max="13612" width="11.125" style="118" bestFit="1" customWidth="1"/>
    <col min="13613" max="13613" width="15.75" style="118" bestFit="1" customWidth="1"/>
    <col min="13614" max="13614" width="11.125" style="118" bestFit="1" customWidth="1"/>
    <col min="13615" max="13615" width="15.75" style="118" bestFit="1" customWidth="1"/>
    <col min="13616" max="13616" width="11.125" style="118" bestFit="1" customWidth="1"/>
    <col min="13617" max="13617" width="15.75" style="118" customWidth="1"/>
    <col min="13618" max="13618" width="11.125" style="118" bestFit="1" customWidth="1"/>
    <col min="13619" max="13619" width="15.75" style="118" bestFit="1" customWidth="1"/>
    <col min="13620" max="13620" width="11.125" style="118" bestFit="1" customWidth="1"/>
    <col min="13621" max="13621" width="15.75" style="118" bestFit="1" customWidth="1"/>
    <col min="13622" max="13622" width="11.125" style="118" bestFit="1" customWidth="1"/>
    <col min="13623" max="13623" width="15.75" style="118" bestFit="1" customWidth="1"/>
    <col min="13624" max="13625" width="0" style="118" hidden="1" customWidth="1"/>
    <col min="13626" max="13626" width="9.25" style="118" bestFit="1" customWidth="1"/>
    <col min="13627" max="13824" width="9" style="118"/>
    <col min="13825" max="13825" width="25.875" style="118" customWidth="1"/>
    <col min="13826" max="13826" width="18.375" style="118" customWidth="1"/>
    <col min="13827" max="13828" width="21.125" style="118" bestFit="1" customWidth="1"/>
    <col min="13829" max="13829" width="18.25" style="118" bestFit="1" customWidth="1"/>
    <col min="13830" max="13830" width="11.125" style="118" bestFit="1" customWidth="1"/>
    <col min="13831" max="13831" width="15.75" style="118" bestFit="1" customWidth="1"/>
    <col min="13832" max="13832" width="11.125" style="118" bestFit="1" customWidth="1"/>
    <col min="13833" max="13833" width="15.75" style="118" bestFit="1" customWidth="1"/>
    <col min="13834" max="13834" width="11.125" style="118" bestFit="1" customWidth="1"/>
    <col min="13835" max="13839" width="15.75" style="118" bestFit="1" customWidth="1"/>
    <col min="13840" max="13840" width="11.125" style="118" bestFit="1" customWidth="1"/>
    <col min="13841" max="13847" width="15.75" style="118" bestFit="1" customWidth="1"/>
    <col min="13848" max="13848" width="11.125" style="118" bestFit="1" customWidth="1"/>
    <col min="13849" max="13849" width="15.75" style="118" bestFit="1" customWidth="1"/>
    <col min="13850" max="13850" width="11.125" style="118" bestFit="1" customWidth="1"/>
    <col min="13851" max="13851" width="15.75" style="118" bestFit="1" customWidth="1"/>
    <col min="13852" max="13852" width="11.125" style="118" bestFit="1" customWidth="1"/>
    <col min="13853" max="13853" width="15.75" style="118" bestFit="1" customWidth="1"/>
    <col min="13854" max="13854" width="11.125" style="118" bestFit="1" customWidth="1"/>
    <col min="13855" max="13855" width="15.75" style="118" bestFit="1" customWidth="1"/>
    <col min="13856" max="13856" width="11.125" style="118" bestFit="1" customWidth="1"/>
    <col min="13857" max="13857" width="15.75" style="118" customWidth="1"/>
    <col min="13858" max="13858" width="11.125" style="118" bestFit="1" customWidth="1"/>
    <col min="13859" max="13859" width="15.75" style="118" bestFit="1" customWidth="1"/>
    <col min="13860" max="13860" width="11.125" style="118" bestFit="1" customWidth="1"/>
    <col min="13861" max="13861" width="15.75" style="118" bestFit="1" customWidth="1"/>
    <col min="13862" max="13862" width="11.125" style="118" bestFit="1" customWidth="1"/>
    <col min="13863" max="13863" width="15.75" style="118" bestFit="1" customWidth="1"/>
    <col min="13864" max="13864" width="11.125" style="118" bestFit="1" customWidth="1"/>
    <col min="13865" max="13865" width="15.75" style="118" bestFit="1" customWidth="1"/>
    <col min="13866" max="13866" width="11.125" style="118" bestFit="1" customWidth="1"/>
    <col min="13867" max="13867" width="15.75" style="118" bestFit="1" customWidth="1"/>
    <col min="13868" max="13868" width="11.125" style="118" bestFit="1" customWidth="1"/>
    <col min="13869" max="13869" width="15.75" style="118" bestFit="1" customWidth="1"/>
    <col min="13870" max="13870" width="11.125" style="118" bestFit="1" customWidth="1"/>
    <col min="13871" max="13871" width="15.75" style="118" bestFit="1" customWidth="1"/>
    <col min="13872" max="13872" width="11.125" style="118" bestFit="1" customWidth="1"/>
    <col min="13873" max="13873" width="15.75" style="118" customWidth="1"/>
    <col min="13874" max="13874" width="11.125" style="118" bestFit="1" customWidth="1"/>
    <col min="13875" max="13875" width="15.75" style="118" bestFit="1" customWidth="1"/>
    <col min="13876" max="13876" width="11.125" style="118" bestFit="1" customWidth="1"/>
    <col min="13877" max="13877" width="15.75" style="118" bestFit="1" customWidth="1"/>
    <col min="13878" max="13878" width="11.125" style="118" bestFit="1" customWidth="1"/>
    <col min="13879" max="13879" width="15.75" style="118" bestFit="1" customWidth="1"/>
    <col min="13880" max="13881" width="0" style="118" hidden="1" customWidth="1"/>
    <col min="13882" max="13882" width="9.25" style="118" bestFit="1" customWidth="1"/>
    <col min="13883" max="14080" width="9" style="118"/>
    <col min="14081" max="14081" width="25.875" style="118" customWidth="1"/>
    <col min="14082" max="14082" width="18.375" style="118" customWidth="1"/>
    <col min="14083" max="14084" width="21.125" style="118" bestFit="1" customWidth="1"/>
    <col min="14085" max="14085" width="18.25" style="118" bestFit="1" customWidth="1"/>
    <col min="14086" max="14086" width="11.125" style="118" bestFit="1" customWidth="1"/>
    <col min="14087" max="14087" width="15.75" style="118" bestFit="1" customWidth="1"/>
    <col min="14088" max="14088" width="11.125" style="118" bestFit="1" customWidth="1"/>
    <col min="14089" max="14089" width="15.75" style="118" bestFit="1" customWidth="1"/>
    <col min="14090" max="14090" width="11.125" style="118" bestFit="1" customWidth="1"/>
    <col min="14091" max="14095" width="15.75" style="118" bestFit="1" customWidth="1"/>
    <col min="14096" max="14096" width="11.125" style="118" bestFit="1" customWidth="1"/>
    <col min="14097" max="14103" width="15.75" style="118" bestFit="1" customWidth="1"/>
    <col min="14104" max="14104" width="11.125" style="118" bestFit="1" customWidth="1"/>
    <col min="14105" max="14105" width="15.75" style="118" bestFit="1" customWidth="1"/>
    <col min="14106" max="14106" width="11.125" style="118" bestFit="1" customWidth="1"/>
    <col min="14107" max="14107" width="15.75" style="118" bestFit="1" customWidth="1"/>
    <col min="14108" max="14108" width="11.125" style="118" bestFit="1" customWidth="1"/>
    <col min="14109" max="14109" width="15.75" style="118" bestFit="1" customWidth="1"/>
    <col min="14110" max="14110" width="11.125" style="118" bestFit="1" customWidth="1"/>
    <col min="14111" max="14111" width="15.75" style="118" bestFit="1" customWidth="1"/>
    <col min="14112" max="14112" width="11.125" style="118" bestFit="1" customWidth="1"/>
    <col min="14113" max="14113" width="15.75" style="118" customWidth="1"/>
    <col min="14114" max="14114" width="11.125" style="118" bestFit="1" customWidth="1"/>
    <col min="14115" max="14115" width="15.75" style="118" bestFit="1" customWidth="1"/>
    <col min="14116" max="14116" width="11.125" style="118" bestFit="1" customWidth="1"/>
    <col min="14117" max="14117" width="15.75" style="118" bestFit="1" customWidth="1"/>
    <col min="14118" max="14118" width="11.125" style="118" bestFit="1" customWidth="1"/>
    <col min="14119" max="14119" width="15.75" style="118" bestFit="1" customWidth="1"/>
    <col min="14120" max="14120" width="11.125" style="118" bestFit="1" customWidth="1"/>
    <col min="14121" max="14121" width="15.75" style="118" bestFit="1" customWidth="1"/>
    <col min="14122" max="14122" width="11.125" style="118" bestFit="1" customWidth="1"/>
    <col min="14123" max="14123" width="15.75" style="118" bestFit="1" customWidth="1"/>
    <col min="14124" max="14124" width="11.125" style="118" bestFit="1" customWidth="1"/>
    <col min="14125" max="14125" width="15.75" style="118" bestFit="1" customWidth="1"/>
    <col min="14126" max="14126" width="11.125" style="118" bestFit="1" customWidth="1"/>
    <col min="14127" max="14127" width="15.75" style="118" bestFit="1" customWidth="1"/>
    <col min="14128" max="14128" width="11.125" style="118" bestFit="1" customWidth="1"/>
    <col min="14129" max="14129" width="15.75" style="118" customWidth="1"/>
    <col min="14130" max="14130" width="11.125" style="118" bestFit="1" customWidth="1"/>
    <col min="14131" max="14131" width="15.75" style="118" bestFit="1" customWidth="1"/>
    <col min="14132" max="14132" width="11.125" style="118" bestFit="1" customWidth="1"/>
    <col min="14133" max="14133" width="15.75" style="118" bestFit="1" customWidth="1"/>
    <col min="14134" max="14134" width="11.125" style="118" bestFit="1" customWidth="1"/>
    <col min="14135" max="14135" width="15.75" style="118" bestFit="1" customWidth="1"/>
    <col min="14136" max="14137" width="0" style="118" hidden="1" customWidth="1"/>
    <col min="14138" max="14138" width="9.25" style="118" bestFit="1" customWidth="1"/>
    <col min="14139" max="14336" width="9" style="118"/>
    <col min="14337" max="14337" width="25.875" style="118" customWidth="1"/>
    <col min="14338" max="14338" width="18.375" style="118" customWidth="1"/>
    <col min="14339" max="14340" width="21.125" style="118" bestFit="1" customWidth="1"/>
    <col min="14341" max="14341" width="18.25" style="118" bestFit="1" customWidth="1"/>
    <col min="14342" max="14342" width="11.125" style="118" bestFit="1" customWidth="1"/>
    <col min="14343" max="14343" width="15.75" style="118" bestFit="1" customWidth="1"/>
    <col min="14344" max="14344" width="11.125" style="118" bestFit="1" customWidth="1"/>
    <col min="14345" max="14345" width="15.75" style="118" bestFit="1" customWidth="1"/>
    <col min="14346" max="14346" width="11.125" style="118" bestFit="1" customWidth="1"/>
    <col min="14347" max="14351" width="15.75" style="118" bestFit="1" customWidth="1"/>
    <col min="14352" max="14352" width="11.125" style="118" bestFit="1" customWidth="1"/>
    <col min="14353" max="14359" width="15.75" style="118" bestFit="1" customWidth="1"/>
    <col min="14360" max="14360" width="11.125" style="118" bestFit="1" customWidth="1"/>
    <col min="14361" max="14361" width="15.75" style="118" bestFit="1" customWidth="1"/>
    <col min="14362" max="14362" width="11.125" style="118" bestFit="1" customWidth="1"/>
    <col min="14363" max="14363" width="15.75" style="118" bestFit="1" customWidth="1"/>
    <col min="14364" max="14364" width="11.125" style="118" bestFit="1" customWidth="1"/>
    <col min="14365" max="14365" width="15.75" style="118" bestFit="1" customWidth="1"/>
    <col min="14366" max="14366" width="11.125" style="118" bestFit="1" customWidth="1"/>
    <col min="14367" max="14367" width="15.75" style="118" bestFit="1" customWidth="1"/>
    <col min="14368" max="14368" width="11.125" style="118" bestFit="1" customWidth="1"/>
    <col min="14369" max="14369" width="15.75" style="118" customWidth="1"/>
    <col min="14370" max="14370" width="11.125" style="118" bestFit="1" customWidth="1"/>
    <col min="14371" max="14371" width="15.75" style="118" bestFit="1" customWidth="1"/>
    <col min="14372" max="14372" width="11.125" style="118" bestFit="1" customWidth="1"/>
    <col min="14373" max="14373" width="15.75" style="118" bestFit="1" customWidth="1"/>
    <col min="14374" max="14374" width="11.125" style="118" bestFit="1" customWidth="1"/>
    <col min="14375" max="14375" width="15.75" style="118" bestFit="1" customWidth="1"/>
    <col min="14376" max="14376" width="11.125" style="118" bestFit="1" customWidth="1"/>
    <col min="14377" max="14377" width="15.75" style="118" bestFit="1" customWidth="1"/>
    <col min="14378" max="14378" width="11.125" style="118" bestFit="1" customWidth="1"/>
    <col min="14379" max="14379" width="15.75" style="118" bestFit="1" customWidth="1"/>
    <col min="14380" max="14380" width="11.125" style="118" bestFit="1" customWidth="1"/>
    <col min="14381" max="14381" width="15.75" style="118" bestFit="1" customWidth="1"/>
    <col min="14382" max="14382" width="11.125" style="118" bestFit="1" customWidth="1"/>
    <col min="14383" max="14383" width="15.75" style="118" bestFit="1" customWidth="1"/>
    <col min="14384" max="14384" width="11.125" style="118" bestFit="1" customWidth="1"/>
    <col min="14385" max="14385" width="15.75" style="118" customWidth="1"/>
    <col min="14386" max="14386" width="11.125" style="118" bestFit="1" customWidth="1"/>
    <col min="14387" max="14387" width="15.75" style="118" bestFit="1" customWidth="1"/>
    <col min="14388" max="14388" width="11.125" style="118" bestFit="1" customWidth="1"/>
    <col min="14389" max="14389" width="15.75" style="118" bestFit="1" customWidth="1"/>
    <col min="14390" max="14390" width="11.125" style="118" bestFit="1" customWidth="1"/>
    <col min="14391" max="14391" width="15.75" style="118" bestFit="1" customWidth="1"/>
    <col min="14392" max="14393" width="0" style="118" hidden="1" customWidth="1"/>
    <col min="14394" max="14394" width="9.25" style="118" bestFit="1" customWidth="1"/>
    <col min="14395" max="14592" width="9" style="118"/>
    <col min="14593" max="14593" width="25.875" style="118" customWidth="1"/>
    <col min="14594" max="14594" width="18.375" style="118" customWidth="1"/>
    <col min="14595" max="14596" width="21.125" style="118" bestFit="1" customWidth="1"/>
    <col min="14597" max="14597" width="18.25" style="118" bestFit="1" customWidth="1"/>
    <col min="14598" max="14598" width="11.125" style="118" bestFit="1" customWidth="1"/>
    <col min="14599" max="14599" width="15.75" style="118" bestFit="1" customWidth="1"/>
    <col min="14600" max="14600" width="11.125" style="118" bestFit="1" customWidth="1"/>
    <col min="14601" max="14601" width="15.75" style="118" bestFit="1" customWidth="1"/>
    <col min="14602" max="14602" width="11.125" style="118" bestFit="1" customWidth="1"/>
    <col min="14603" max="14607" width="15.75" style="118" bestFit="1" customWidth="1"/>
    <col min="14608" max="14608" width="11.125" style="118" bestFit="1" customWidth="1"/>
    <col min="14609" max="14615" width="15.75" style="118" bestFit="1" customWidth="1"/>
    <col min="14616" max="14616" width="11.125" style="118" bestFit="1" customWidth="1"/>
    <col min="14617" max="14617" width="15.75" style="118" bestFit="1" customWidth="1"/>
    <col min="14618" max="14618" width="11.125" style="118" bestFit="1" customWidth="1"/>
    <col min="14619" max="14619" width="15.75" style="118" bestFit="1" customWidth="1"/>
    <col min="14620" max="14620" width="11.125" style="118" bestFit="1" customWidth="1"/>
    <col min="14621" max="14621" width="15.75" style="118" bestFit="1" customWidth="1"/>
    <col min="14622" max="14622" width="11.125" style="118" bestFit="1" customWidth="1"/>
    <col min="14623" max="14623" width="15.75" style="118" bestFit="1" customWidth="1"/>
    <col min="14624" max="14624" width="11.125" style="118" bestFit="1" customWidth="1"/>
    <col min="14625" max="14625" width="15.75" style="118" customWidth="1"/>
    <col min="14626" max="14626" width="11.125" style="118" bestFit="1" customWidth="1"/>
    <col min="14627" max="14627" width="15.75" style="118" bestFit="1" customWidth="1"/>
    <col min="14628" max="14628" width="11.125" style="118" bestFit="1" customWidth="1"/>
    <col min="14629" max="14629" width="15.75" style="118" bestFit="1" customWidth="1"/>
    <col min="14630" max="14630" width="11.125" style="118" bestFit="1" customWidth="1"/>
    <col min="14631" max="14631" width="15.75" style="118" bestFit="1" customWidth="1"/>
    <col min="14632" max="14632" width="11.125" style="118" bestFit="1" customWidth="1"/>
    <col min="14633" max="14633" width="15.75" style="118" bestFit="1" customWidth="1"/>
    <col min="14634" max="14634" width="11.125" style="118" bestFit="1" customWidth="1"/>
    <col min="14635" max="14635" width="15.75" style="118" bestFit="1" customWidth="1"/>
    <col min="14636" max="14636" width="11.125" style="118" bestFit="1" customWidth="1"/>
    <col min="14637" max="14637" width="15.75" style="118" bestFit="1" customWidth="1"/>
    <col min="14638" max="14638" width="11.125" style="118" bestFit="1" customWidth="1"/>
    <col min="14639" max="14639" width="15.75" style="118" bestFit="1" customWidth="1"/>
    <col min="14640" max="14640" width="11.125" style="118" bestFit="1" customWidth="1"/>
    <col min="14641" max="14641" width="15.75" style="118" customWidth="1"/>
    <col min="14642" max="14642" width="11.125" style="118" bestFit="1" customWidth="1"/>
    <col min="14643" max="14643" width="15.75" style="118" bestFit="1" customWidth="1"/>
    <col min="14644" max="14644" width="11.125" style="118" bestFit="1" customWidth="1"/>
    <col min="14645" max="14645" width="15.75" style="118" bestFit="1" customWidth="1"/>
    <col min="14646" max="14646" width="11.125" style="118" bestFit="1" customWidth="1"/>
    <col min="14647" max="14647" width="15.75" style="118" bestFit="1" customWidth="1"/>
    <col min="14648" max="14649" width="0" style="118" hidden="1" customWidth="1"/>
    <col min="14650" max="14650" width="9.25" style="118" bestFit="1" customWidth="1"/>
    <col min="14651" max="14848" width="9" style="118"/>
    <col min="14849" max="14849" width="25.875" style="118" customWidth="1"/>
    <col min="14850" max="14850" width="18.375" style="118" customWidth="1"/>
    <col min="14851" max="14852" width="21.125" style="118" bestFit="1" customWidth="1"/>
    <col min="14853" max="14853" width="18.25" style="118" bestFit="1" customWidth="1"/>
    <col min="14854" max="14854" width="11.125" style="118" bestFit="1" customWidth="1"/>
    <col min="14855" max="14855" width="15.75" style="118" bestFit="1" customWidth="1"/>
    <col min="14856" max="14856" width="11.125" style="118" bestFit="1" customWidth="1"/>
    <col min="14857" max="14857" width="15.75" style="118" bestFit="1" customWidth="1"/>
    <col min="14858" max="14858" width="11.125" style="118" bestFit="1" customWidth="1"/>
    <col min="14859" max="14863" width="15.75" style="118" bestFit="1" customWidth="1"/>
    <col min="14864" max="14864" width="11.125" style="118" bestFit="1" customWidth="1"/>
    <col min="14865" max="14871" width="15.75" style="118" bestFit="1" customWidth="1"/>
    <col min="14872" max="14872" width="11.125" style="118" bestFit="1" customWidth="1"/>
    <col min="14873" max="14873" width="15.75" style="118" bestFit="1" customWidth="1"/>
    <col min="14874" max="14874" width="11.125" style="118" bestFit="1" customWidth="1"/>
    <col min="14875" max="14875" width="15.75" style="118" bestFit="1" customWidth="1"/>
    <col min="14876" max="14876" width="11.125" style="118" bestFit="1" customWidth="1"/>
    <col min="14877" max="14877" width="15.75" style="118" bestFit="1" customWidth="1"/>
    <col min="14878" max="14878" width="11.125" style="118" bestFit="1" customWidth="1"/>
    <col min="14879" max="14879" width="15.75" style="118" bestFit="1" customWidth="1"/>
    <col min="14880" max="14880" width="11.125" style="118" bestFit="1" customWidth="1"/>
    <col min="14881" max="14881" width="15.75" style="118" customWidth="1"/>
    <col min="14882" max="14882" width="11.125" style="118" bestFit="1" customWidth="1"/>
    <col min="14883" max="14883" width="15.75" style="118" bestFit="1" customWidth="1"/>
    <col min="14884" max="14884" width="11.125" style="118" bestFit="1" customWidth="1"/>
    <col min="14885" max="14885" width="15.75" style="118" bestFit="1" customWidth="1"/>
    <col min="14886" max="14886" width="11.125" style="118" bestFit="1" customWidth="1"/>
    <col min="14887" max="14887" width="15.75" style="118" bestFit="1" customWidth="1"/>
    <col min="14888" max="14888" width="11.125" style="118" bestFit="1" customWidth="1"/>
    <col min="14889" max="14889" width="15.75" style="118" bestFit="1" customWidth="1"/>
    <col min="14890" max="14890" width="11.125" style="118" bestFit="1" customWidth="1"/>
    <col min="14891" max="14891" width="15.75" style="118" bestFit="1" customWidth="1"/>
    <col min="14892" max="14892" width="11.125" style="118" bestFit="1" customWidth="1"/>
    <col min="14893" max="14893" width="15.75" style="118" bestFit="1" customWidth="1"/>
    <col min="14894" max="14894" width="11.125" style="118" bestFit="1" customWidth="1"/>
    <col min="14895" max="14895" width="15.75" style="118" bestFit="1" customWidth="1"/>
    <col min="14896" max="14896" width="11.125" style="118" bestFit="1" customWidth="1"/>
    <col min="14897" max="14897" width="15.75" style="118" customWidth="1"/>
    <col min="14898" max="14898" width="11.125" style="118" bestFit="1" customWidth="1"/>
    <col min="14899" max="14899" width="15.75" style="118" bestFit="1" customWidth="1"/>
    <col min="14900" max="14900" width="11.125" style="118" bestFit="1" customWidth="1"/>
    <col min="14901" max="14901" width="15.75" style="118" bestFit="1" customWidth="1"/>
    <col min="14902" max="14902" width="11.125" style="118" bestFit="1" customWidth="1"/>
    <col min="14903" max="14903" width="15.75" style="118" bestFit="1" customWidth="1"/>
    <col min="14904" max="14905" width="0" style="118" hidden="1" customWidth="1"/>
    <col min="14906" max="14906" width="9.25" style="118" bestFit="1" customWidth="1"/>
    <col min="14907" max="15104" width="9" style="118"/>
    <col min="15105" max="15105" width="25.875" style="118" customWidth="1"/>
    <col min="15106" max="15106" width="18.375" style="118" customWidth="1"/>
    <col min="15107" max="15108" width="21.125" style="118" bestFit="1" customWidth="1"/>
    <col min="15109" max="15109" width="18.25" style="118" bestFit="1" customWidth="1"/>
    <col min="15110" max="15110" width="11.125" style="118" bestFit="1" customWidth="1"/>
    <col min="15111" max="15111" width="15.75" style="118" bestFit="1" customWidth="1"/>
    <col min="15112" max="15112" width="11.125" style="118" bestFit="1" customWidth="1"/>
    <col min="15113" max="15113" width="15.75" style="118" bestFit="1" customWidth="1"/>
    <col min="15114" max="15114" width="11.125" style="118" bestFit="1" customWidth="1"/>
    <col min="15115" max="15119" width="15.75" style="118" bestFit="1" customWidth="1"/>
    <col min="15120" max="15120" width="11.125" style="118" bestFit="1" customWidth="1"/>
    <col min="15121" max="15127" width="15.75" style="118" bestFit="1" customWidth="1"/>
    <col min="15128" max="15128" width="11.125" style="118" bestFit="1" customWidth="1"/>
    <col min="15129" max="15129" width="15.75" style="118" bestFit="1" customWidth="1"/>
    <col min="15130" max="15130" width="11.125" style="118" bestFit="1" customWidth="1"/>
    <col min="15131" max="15131" width="15.75" style="118" bestFit="1" customWidth="1"/>
    <col min="15132" max="15132" width="11.125" style="118" bestFit="1" customWidth="1"/>
    <col min="15133" max="15133" width="15.75" style="118" bestFit="1" customWidth="1"/>
    <col min="15134" max="15134" width="11.125" style="118" bestFit="1" customWidth="1"/>
    <col min="15135" max="15135" width="15.75" style="118" bestFit="1" customWidth="1"/>
    <col min="15136" max="15136" width="11.125" style="118" bestFit="1" customWidth="1"/>
    <col min="15137" max="15137" width="15.75" style="118" customWidth="1"/>
    <col min="15138" max="15138" width="11.125" style="118" bestFit="1" customWidth="1"/>
    <col min="15139" max="15139" width="15.75" style="118" bestFit="1" customWidth="1"/>
    <col min="15140" max="15140" width="11.125" style="118" bestFit="1" customWidth="1"/>
    <col min="15141" max="15141" width="15.75" style="118" bestFit="1" customWidth="1"/>
    <col min="15142" max="15142" width="11.125" style="118" bestFit="1" customWidth="1"/>
    <col min="15143" max="15143" width="15.75" style="118" bestFit="1" customWidth="1"/>
    <col min="15144" max="15144" width="11.125" style="118" bestFit="1" customWidth="1"/>
    <col min="15145" max="15145" width="15.75" style="118" bestFit="1" customWidth="1"/>
    <col min="15146" max="15146" width="11.125" style="118" bestFit="1" customWidth="1"/>
    <col min="15147" max="15147" width="15.75" style="118" bestFit="1" customWidth="1"/>
    <col min="15148" max="15148" width="11.125" style="118" bestFit="1" customWidth="1"/>
    <col min="15149" max="15149" width="15.75" style="118" bestFit="1" customWidth="1"/>
    <col min="15150" max="15150" width="11.125" style="118" bestFit="1" customWidth="1"/>
    <col min="15151" max="15151" width="15.75" style="118" bestFit="1" customWidth="1"/>
    <col min="15152" max="15152" width="11.125" style="118" bestFit="1" customWidth="1"/>
    <col min="15153" max="15153" width="15.75" style="118" customWidth="1"/>
    <col min="15154" max="15154" width="11.125" style="118" bestFit="1" customWidth="1"/>
    <col min="15155" max="15155" width="15.75" style="118" bestFit="1" customWidth="1"/>
    <col min="15156" max="15156" width="11.125" style="118" bestFit="1" customWidth="1"/>
    <col min="15157" max="15157" width="15.75" style="118" bestFit="1" customWidth="1"/>
    <col min="15158" max="15158" width="11.125" style="118" bestFit="1" customWidth="1"/>
    <col min="15159" max="15159" width="15.75" style="118" bestFit="1" customWidth="1"/>
    <col min="15160" max="15161" width="0" style="118" hidden="1" customWidth="1"/>
    <col min="15162" max="15162" width="9.25" style="118" bestFit="1" customWidth="1"/>
    <col min="15163" max="15360" width="9" style="118"/>
    <col min="15361" max="15361" width="25.875" style="118" customWidth="1"/>
    <col min="15362" max="15362" width="18.375" style="118" customWidth="1"/>
    <col min="15363" max="15364" width="21.125" style="118" bestFit="1" customWidth="1"/>
    <col min="15365" max="15365" width="18.25" style="118" bestFit="1" customWidth="1"/>
    <col min="15366" max="15366" width="11.125" style="118" bestFit="1" customWidth="1"/>
    <col min="15367" max="15367" width="15.75" style="118" bestFit="1" customWidth="1"/>
    <col min="15368" max="15368" width="11.125" style="118" bestFit="1" customWidth="1"/>
    <col min="15369" max="15369" width="15.75" style="118" bestFit="1" customWidth="1"/>
    <col min="15370" max="15370" width="11.125" style="118" bestFit="1" customWidth="1"/>
    <col min="15371" max="15375" width="15.75" style="118" bestFit="1" customWidth="1"/>
    <col min="15376" max="15376" width="11.125" style="118" bestFit="1" customWidth="1"/>
    <col min="15377" max="15383" width="15.75" style="118" bestFit="1" customWidth="1"/>
    <col min="15384" max="15384" width="11.125" style="118" bestFit="1" customWidth="1"/>
    <col min="15385" max="15385" width="15.75" style="118" bestFit="1" customWidth="1"/>
    <col min="15386" max="15386" width="11.125" style="118" bestFit="1" customWidth="1"/>
    <col min="15387" max="15387" width="15.75" style="118" bestFit="1" customWidth="1"/>
    <col min="15388" max="15388" width="11.125" style="118" bestFit="1" customWidth="1"/>
    <col min="15389" max="15389" width="15.75" style="118" bestFit="1" customWidth="1"/>
    <col min="15390" max="15390" width="11.125" style="118" bestFit="1" customWidth="1"/>
    <col min="15391" max="15391" width="15.75" style="118" bestFit="1" customWidth="1"/>
    <col min="15392" max="15392" width="11.125" style="118" bestFit="1" customWidth="1"/>
    <col min="15393" max="15393" width="15.75" style="118" customWidth="1"/>
    <col min="15394" max="15394" width="11.125" style="118" bestFit="1" customWidth="1"/>
    <col min="15395" max="15395" width="15.75" style="118" bestFit="1" customWidth="1"/>
    <col min="15396" max="15396" width="11.125" style="118" bestFit="1" customWidth="1"/>
    <col min="15397" max="15397" width="15.75" style="118" bestFit="1" customWidth="1"/>
    <col min="15398" max="15398" width="11.125" style="118" bestFit="1" customWidth="1"/>
    <col min="15399" max="15399" width="15.75" style="118" bestFit="1" customWidth="1"/>
    <col min="15400" max="15400" width="11.125" style="118" bestFit="1" customWidth="1"/>
    <col min="15401" max="15401" width="15.75" style="118" bestFit="1" customWidth="1"/>
    <col min="15402" max="15402" width="11.125" style="118" bestFit="1" customWidth="1"/>
    <col min="15403" max="15403" width="15.75" style="118" bestFit="1" customWidth="1"/>
    <col min="15404" max="15404" width="11.125" style="118" bestFit="1" customWidth="1"/>
    <col min="15405" max="15405" width="15.75" style="118" bestFit="1" customWidth="1"/>
    <col min="15406" max="15406" width="11.125" style="118" bestFit="1" customWidth="1"/>
    <col min="15407" max="15407" width="15.75" style="118" bestFit="1" customWidth="1"/>
    <col min="15408" max="15408" width="11.125" style="118" bestFit="1" customWidth="1"/>
    <col min="15409" max="15409" width="15.75" style="118" customWidth="1"/>
    <col min="15410" max="15410" width="11.125" style="118" bestFit="1" customWidth="1"/>
    <col min="15411" max="15411" width="15.75" style="118" bestFit="1" customWidth="1"/>
    <col min="15412" max="15412" width="11.125" style="118" bestFit="1" customWidth="1"/>
    <col min="15413" max="15413" width="15.75" style="118" bestFit="1" customWidth="1"/>
    <col min="15414" max="15414" width="11.125" style="118" bestFit="1" customWidth="1"/>
    <col min="15415" max="15415" width="15.75" style="118" bestFit="1" customWidth="1"/>
    <col min="15416" max="15417" width="0" style="118" hidden="1" customWidth="1"/>
    <col min="15418" max="15418" width="9.25" style="118" bestFit="1" customWidth="1"/>
    <col min="15419" max="15616" width="9" style="118"/>
    <col min="15617" max="15617" width="25.875" style="118" customWidth="1"/>
    <col min="15618" max="15618" width="18.375" style="118" customWidth="1"/>
    <col min="15619" max="15620" width="21.125" style="118" bestFit="1" customWidth="1"/>
    <col min="15621" max="15621" width="18.25" style="118" bestFit="1" customWidth="1"/>
    <col min="15622" max="15622" width="11.125" style="118" bestFit="1" customWidth="1"/>
    <col min="15623" max="15623" width="15.75" style="118" bestFit="1" customWidth="1"/>
    <col min="15624" max="15624" width="11.125" style="118" bestFit="1" customWidth="1"/>
    <col min="15625" max="15625" width="15.75" style="118" bestFit="1" customWidth="1"/>
    <col min="15626" max="15626" width="11.125" style="118" bestFit="1" customWidth="1"/>
    <col min="15627" max="15631" width="15.75" style="118" bestFit="1" customWidth="1"/>
    <col min="15632" max="15632" width="11.125" style="118" bestFit="1" customWidth="1"/>
    <col min="15633" max="15639" width="15.75" style="118" bestFit="1" customWidth="1"/>
    <col min="15640" max="15640" width="11.125" style="118" bestFit="1" customWidth="1"/>
    <col min="15641" max="15641" width="15.75" style="118" bestFit="1" customWidth="1"/>
    <col min="15642" max="15642" width="11.125" style="118" bestFit="1" customWidth="1"/>
    <col min="15643" max="15643" width="15.75" style="118" bestFit="1" customWidth="1"/>
    <col min="15644" max="15644" width="11.125" style="118" bestFit="1" customWidth="1"/>
    <col min="15645" max="15645" width="15.75" style="118" bestFit="1" customWidth="1"/>
    <col min="15646" max="15646" width="11.125" style="118" bestFit="1" customWidth="1"/>
    <col min="15647" max="15647" width="15.75" style="118" bestFit="1" customWidth="1"/>
    <col min="15648" max="15648" width="11.125" style="118" bestFit="1" customWidth="1"/>
    <col min="15649" max="15649" width="15.75" style="118" customWidth="1"/>
    <col min="15650" max="15650" width="11.125" style="118" bestFit="1" customWidth="1"/>
    <col min="15651" max="15651" width="15.75" style="118" bestFit="1" customWidth="1"/>
    <col min="15652" max="15652" width="11.125" style="118" bestFit="1" customWidth="1"/>
    <col min="15653" max="15653" width="15.75" style="118" bestFit="1" customWidth="1"/>
    <col min="15654" max="15654" width="11.125" style="118" bestFit="1" customWidth="1"/>
    <col min="15655" max="15655" width="15.75" style="118" bestFit="1" customWidth="1"/>
    <col min="15656" max="15656" width="11.125" style="118" bestFit="1" customWidth="1"/>
    <col min="15657" max="15657" width="15.75" style="118" bestFit="1" customWidth="1"/>
    <col min="15658" max="15658" width="11.125" style="118" bestFit="1" customWidth="1"/>
    <col min="15659" max="15659" width="15.75" style="118" bestFit="1" customWidth="1"/>
    <col min="15660" max="15660" width="11.125" style="118" bestFit="1" customWidth="1"/>
    <col min="15661" max="15661" width="15.75" style="118" bestFit="1" customWidth="1"/>
    <col min="15662" max="15662" width="11.125" style="118" bestFit="1" customWidth="1"/>
    <col min="15663" max="15663" width="15.75" style="118" bestFit="1" customWidth="1"/>
    <col min="15664" max="15664" width="11.125" style="118" bestFit="1" customWidth="1"/>
    <col min="15665" max="15665" width="15.75" style="118" customWidth="1"/>
    <col min="15666" max="15666" width="11.125" style="118" bestFit="1" customWidth="1"/>
    <col min="15667" max="15667" width="15.75" style="118" bestFit="1" customWidth="1"/>
    <col min="15668" max="15668" width="11.125" style="118" bestFit="1" customWidth="1"/>
    <col min="15669" max="15669" width="15.75" style="118" bestFit="1" customWidth="1"/>
    <col min="15670" max="15670" width="11.125" style="118" bestFit="1" customWidth="1"/>
    <col min="15671" max="15671" width="15.75" style="118" bestFit="1" customWidth="1"/>
    <col min="15672" max="15673" width="0" style="118" hidden="1" customWidth="1"/>
    <col min="15674" max="15674" width="9.25" style="118" bestFit="1" customWidth="1"/>
    <col min="15675" max="15872" width="9" style="118"/>
    <col min="15873" max="15873" width="25.875" style="118" customWidth="1"/>
    <col min="15874" max="15874" width="18.375" style="118" customWidth="1"/>
    <col min="15875" max="15876" width="21.125" style="118" bestFit="1" customWidth="1"/>
    <col min="15877" max="15877" width="18.25" style="118" bestFit="1" customWidth="1"/>
    <col min="15878" max="15878" width="11.125" style="118" bestFit="1" customWidth="1"/>
    <col min="15879" max="15879" width="15.75" style="118" bestFit="1" customWidth="1"/>
    <col min="15880" max="15880" width="11.125" style="118" bestFit="1" customWidth="1"/>
    <col min="15881" max="15881" width="15.75" style="118" bestFit="1" customWidth="1"/>
    <col min="15882" max="15882" width="11.125" style="118" bestFit="1" customWidth="1"/>
    <col min="15883" max="15887" width="15.75" style="118" bestFit="1" customWidth="1"/>
    <col min="15888" max="15888" width="11.125" style="118" bestFit="1" customWidth="1"/>
    <col min="15889" max="15895" width="15.75" style="118" bestFit="1" customWidth="1"/>
    <col min="15896" max="15896" width="11.125" style="118" bestFit="1" customWidth="1"/>
    <col min="15897" max="15897" width="15.75" style="118" bestFit="1" customWidth="1"/>
    <col min="15898" max="15898" width="11.125" style="118" bestFit="1" customWidth="1"/>
    <col min="15899" max="15899" width="15.75" style="118" bestFit="1" customWidth="1"/>
    <col min="15900" max="15900" width="11.125" style="118" bestFit="1" customWidth="1"/>
    <col min="15901" max="15901" width="15.75" style="118" bestFit="1" customWidth="1"/>
    <col min="15902" max="15902" width="11.125" style="118" bestFit="1" customWidth="1"/>
    <col min="15903" max="15903" width="15.75" style="118" bestFit="1" customWidth="1"/>
    <col min="15904" max="15904" width="11.125" style="118" bestFit="1" customWidth="1"/>
    <col min="15905" max="15905" width="15.75" style="118" customWidth="1"/>
    <col min="15906" max="15906" width="11.125" style="118" bestFit="1" customWidth="1"/>
    <col min="15907" max="15907" width="15.75" style="118" bestFit="1" customWidth="1"/>
    <col min="15908" max="15908" width="11.125" style="118" bestFit="1" customWidth="1"/>
    <col min="15909" max="15909" width="15.75" style="118" bestFit="1" customWidth="1"/>
    <col min="15910" max="15910" width="11.125" style="118" bestFit="1" customWidth="1"/>
    <col min="15911" max="15911" width="15.75" style="118" bestFit="1" customWidth="1"/>
    <col min="15912" max="15912" width="11.125" style="118" bestFit="1" customWidth="1"/>
    <col min="15913" max="15913" width="15.75" style="118" bestFit="1" customWidth="1"/>
    <col min="15914" max="15914" width="11.125" style="118" bestFit="1" customWidth="1"/>
    <col min="15915" max="15915" width="15.75" style="118" bestFit="1" customWidth="1"/>
    <col min="15916" max="15916" width="11.125" style="118" bestFit="1" customWidth="1"/>
    <col min="15917" max="15917" width="15.75" style="118" bestFit="1" customWidth="1"/>
    <col min="15918" max="15918" width="11.125" style="118" bestFit="1" customWidth="1"/>
    <col min="15919" max="15919" width="15.75" style="118" bestFit="1" customWidth="1"/>
    <col min="15920" max="15920" width="11.125" style="118" bestFit="1" customWidth="1"/>
    <col min="15921" max="15921" width="15.75" style="118" customWidth="1"/>
    <col min="15922" max="15922" width="11.125" style="118" bestFit="1" customWidth="1"/>
    <col min="15923" max="15923" width="15.75" style="118" bestFit="1" customWidth="1"/>
    <col min="15924" max="15924" width="11.125" style="118" bestFit="1" customWidth="1"/>
    <col min="15925" max="15925" width="15.75" style="118" bestFit="1" customWidth="1"/>
    <col min="15926" max="15926" width="11.125" style="118" bestFit="1" customWidth="1"/>
    <col min="15927" max="15927" width="15.75" style="118" bestFit="1" customWidth="1"/>
    <col min="15928" max="15929" width="0" style="118" hidden="1" customWidth="1"/>
    <col min="15930" max="15930" width="9.25" style="118" bestFit="1" customWidth="1"/>
    <col min="15931" max="16128" width="9" style="118"/>
    <col min="16129" max="16129" width="25.875" style="118" customWidth="1"/>
    <col min="16130" max="16130" width="18.375" style="118" customWidth="1"/>
    <col min="16131" max="16132" width="21.125" style="118" bestFit="1" customWidth="1"/>
    <col min="16133" max="16133" width="18.25" style="118" bestFit="1" customWidth="1"/>
    <col min="16134" max="16134" width="11.125" style="118" bestFit="1" customWidth="1"/>
    <col min="16135" max="16135" width="15.75" style="118" bestFit="1" customWidth="1"/>
    <col min="16136" max="16136" width="11.125" style="118" bestFit="1" customWidth="1"/>
    <col min="16137" max="16137" width="15.75" style="118" bestFit="1" customWidth="1"/>
    <col min="16138" max="16138" width="11.125" style="118" bestFit="1" customWidth="1"/>
    <col min="16139" max="16143" width="15.75" style="118" bestFit="1" customWidth="1"/>
    <col min="16144" max="16144" width="11.125" style="118" bestFit="1" customWidth="1"/>
    <col min="16145" max="16151" width="15.75" style="118" bestFit="1" customWidth="1"/>
    <col min="16152" max="16152" width="11.125" style="118" bestFit="1" customWidth="1"/>
    <col min="16153" max="16153" width="15.75" style="118" bestFit="1" customWidth="1"/>
    <col min="16154" max="16154" width="11.125" style="118" bestFit="1" customWidth="1"/>
    <col min="16155" max="16155" width="15.75" style="118" bestFit="1" customWidth="1"/>
    <col min="16156" max="16156" width="11.125" style="118" bestFit="1" customWidth="1"/>
    <col min="16157" max="16157" width="15.75" style="118" bestFit="1" customWidth="1"/>
    <col min="16158" max="16158" width="11.125" style="118" bestFit="1" customWidth="1"/>
    <col min="16159" max="16159" width="15.75" style="118" bestFit="1" customWidth="1"/>
    <col min="16160" max="16160" width="11.125" style="118" bestFit="1" customWidth="1"/>
    <col min="16161" max="16161" width="15.75" style="118" customWidth="1"/>
    <col min="16162" max="16162" width="11.125" style="118" bestFit="1" customWidth="1"/>
    <col min="16163" max="16163" width="15.75" style="118" bestFit="1" customWidth="1"/>
    <col min="16164" max="16164" width="11.125" style="118" bestFit="1" customWidth="1"/>
    <col min="16165" max="16165" width="15.75" style="118" bestFit="1" customWidth="1"/>
    <col min="16166" max="16166" width="11.125" style="118" bestFit="1" customWidth="1"/>
    <col min="16167" max="16167" width="15.75" style="118" bestFit="1" customWidth="1"/>
    <col min="16168" max="16168" width="11.125" style="118" bestFit="1" customWidth="1"/>
    <col min="16169" max="16169" width="15.75" style="118" bestFit="1" customWidth="1"/>
    <col min="16170" max="16170" width="11.125" style="118" bestFit="1" customWidth="1"/>
    <col min="16171" max="16171" width="15.75" style="118" bestFit="1" customWidth="1"/>
    <col min="16172" max="16172" width="11.125" style="118" bestFit="1" customWidth="1"/>
    <col min="16173" max="16173" width="15.75" style="118" bestFit="1" customWidth="1"/>
    <col min="16174" max="16174" width="11.125" style="118" bestFit="1" customWidth="1"/>
    <col min="16175" max="16175" width="15.75" style="118" bestFit="1" customWidth="1"/>
    <col min="16176" max="16176" width="11.125" style="118" bestFit="1" customWidth="1"/>
    <col min="16177" max="16177" width="15.75" style="118" customWidth="1"/>
    <col min="16178" max="16178" width="11.125" style="118" bestFit="1" customWidth="1"/>
    <col min="16179" max="16179" width="15.75" style="118" bestFit="1" customWidth="1"/>
    <col min="16180" max="16180" width="11.125" style="118" bestFit="1" customWidth="1"/>
    <col min="16181" max="16181" width="15.75" style="118" bestFit="1" customWidth="1"/>
    <col min="16182" max="16182" width="11.125" style="118" bestFit="1" customWidth="1"/>
    <col min="16183" max="16183" width="15.75" style="118" bestFit="1" customWidth="1"/>
    <col min="16184" max="16185" width="0" style="118" hidden="1" customWidth="1"/>
    <col min="16186" max="16186" width="9.25" style="118" bestFit="1" customWidth="1"/>
    <col min="16187" max="16384" width="9" style="118"/>
  </cols>
  <sheetData>
    <row r="1" spans="1:58" s="147" customFormat="1" ht="156" customHeight="1">
      <c r="A1" s="280" t="s">
        <v>223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0"/>
      <c r="BE1" s="280"/>
    </row>
    <row r="2" spans="1:58" s="147" customFormat="1" ht="63.75" customHeight="1">
      <c r="A2" s="280" t="s">
        <v>269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</row>
    <row r="3" spans="1:58" s="117" customFormat="1" ht="185.25" customHeight="1" thickBot="1">
      <c r="A3" s="281"/>
      <c r="B3" s="281"/>
      <c r="C3" s="281"/>
      <c r="BB3" s="280" t="s">
        <v>268</v>
      </c>
      <c r="BC3" s="280"/>
      <c r="BD3" s="280"/>
      <c r="BE3" s="280"/>
    </row>
    <row r="4" spans="1:58" s="147" customFormat="1" ht="156" customHeight="1">
      <c r="A4" s="279" t="s">
        <v>160</v>
      </c>
      <c r="B4" s="278" t="s">
        <v>144</v>
      </c>
      <c r="C4" s="277" t="s">
        <v>145</v>
      </c>
      <c r="D4" s="277"/>
      <c r="E4" s="277"/>
      <c r="F4" s="276" t="s">
        <v>241</v>
      </c>
      <c r="G4" s="276"/>
      <c r="H4" s="276" t="s">
        <v>240</v>
      </c>
      <c r="I4" s="276"/>
      <c r="J4" s="276" t="s">
        <v>242</v>
      </c>
      <c r="K4" s="276"/>
      <c r="L4" s="275" t="s">
        <v>243</v>
      </c>
      <c r="M4" s="274"/>
      <c r="N4" s="275" t="s">
        <v>244</v>
      </c>
      <c r="O4" s="274"/>
      <c r="P4" s="275" t="s">
        <v>245</v>
      </c>
      <c r="Q4" s="274"/>
      <c r="R4" s="275" t="s">
        <v>246</v>
      </c>
      <c r="S4" s="274"/>
      <c r="T4" s="275" t="s">
        <v>247</v>
      </c>
      <c r="U4" s="274"/>
      <c r="V4" s="275" t="s">
        <v>248</v>
      </c>
      <c r="W4" s="274"/>
      <c r="X4" s="275" t="s">
        <v>249</v>
      </c>
      <c r="Y4" s="274"/>
      <c r="Z4" s="275" t="s">
        <v>250</v>
      </c>
      <c r="AA4" s="274"/>
      <c r="AB4" s="275" t="s">
        <v>251</v>
      </c>
      <c r="AC4" s="274"/>
      <c r="AD4" s="275" t="s">
        <v>252</v>
      </c>
      <c r="AE4" s="274"/>
      <c r="AF4" s="275" t="s">
        <v>253</v>
      </c>
      <c r="AG4" s="274"/>
      <c r="AH4" s="275" t="s">
        <v>254</v>
      </c>
      <c r="AI4" s="274"/>
      <c r="AJ4" s="275" t="s">
        <v>255</v>
      </c>
      <c r="AK4" s="274"/>
      <c r="AL4" s="275" t="s">
        <v>256</v>
      </c>
      <c r="AM4" s="274"/>
      <c r="AN4" s="275" t="s">
        <v>257</v>
      </c>
      <c r="AO4" s="274"/>
      <c r="AP4" s="275" t="s">
        <v>258</v>
      </c>
      <c r="AQ4" s="274"/>
      <c r="AR4" s="275" t="s">
        <v>259</v>
      </c>
      <c r="AS4" s="274"/>
      <c r="AT4" s="275" t="s">
        <v>260</v>
      </c>
      <c r="AU4" s="274"/>
      <c r="AV4" s="275" t="s">
        <v>261</v>
      </c>
      <c r="AW4" s="274"/>
      <c r="AX4" s="275" t="s">
        <v>262</v>
      </c>
      <c r="AY4" s="274"/>
      <c r="AZ4" s="275" t="s">
        <v>263</v>
      </c>
      <c r="BA4" s="274"/>
      <c r="BB4" s="275" t="s">
        <v>264</v>
      </c>
      <c r="BC4" s="274"/>
      <c r="BD4" s="273" t="s">
        <v>265</v>
      </c>
      <c r="BE4" s="272"/>
    </row>
    <row r="5" spans="1:58" s="147" customFormat="1" ht="129.75" customHeight="1">
      <c r="A5" s="271"/>
      <c r="B5" s="270"/>
      <c r="C5" s="269" t="s">
        <v>134</v>
      </c>
      <c r="D5" s="269" t="s">
        <v>132</v>
      </c>
      <c r="E5" s="269" t="s">
        <v>133</v>
      </c>
      <c r="F5" s="268" t="s">
        <v>266</v>
      </c>
      <c r="G5" s="268" t="s">
        <v>267</v>
      </c>
      <c r="H5" s="268" t="s">
        <v>266</v>
      </c>
      <c r="I5" s="268" t="s">
        <v>267</v>
      </c>
      <c r="J5" s="268" t="s">
        <v>266</v>
      </c>
      <c r="K5" s="268" t="s">
        <v>267</v>
      </c>
      <c r="L5" s="268" t="s">
        <v>266</v>
      </c>
      <c r="M5" s="268" t="s">
        <v>267</v>
      </c>
      <c r="N5" s="268" t="s">
        <v>266</v>
      </c>
      <c r="O5" s="268" t="s">
        <v>267</v>
      </c>
      <c r="P5" s="268" t="s">
        <v>266</v>
      </c>
      <c r="Q5" s="268" t="s">
        <v>267</v>
      </c>
      <c r="R5" s="268" t="s">
        <v>266</v>
      </c>
      <c r="S5" s="268" t="s">
        <v>267</v>
      </c>
      <c r="T5" s="268" t="s">
        <v>266</v>
      </c>
      <c r="U5" s="268" t="s">
        <v>267</v>
      </c>
      <c r="V5" s="268" t="s">
        <v>266</v>
      </c>
      <c r="W5" s="268" t="s">
        <v>267</v>
      </c>
      <c r="X5" s="268" t="s">
        <v>266</v>
      </c>
      <c r="Y5" s="268" t="s">
        <v>267</v>
      </c>
      <c r="Z5" s="268" t="s">
        <v>266</v>
      </c>
      <c r="AA5" s="268" t="s">
        <v>267</v>
      </c>
      <c r="AB5" s="268" t="s">
        <v>266</v>
      </c>
      <c r="AC5" s="268" t="s">
        <v>267</v>
      </c>
      <c r="AD5" s="268" t="s">
        <v>266</v>
      </c>
      <c r="AE5" s="268" t="s">
        <v>267</v>
      </c>
      <c r="AF5" s="268" t="s">
        <v>266</v>
      </c>
      <c r="AG5" s="268" t="s">
        <v>267</v>
      </c>
      <c r="AH5" s="268" t="s">
        <v>266</v>
      </c>
      <c r="AI5" s="268" t="s">
        <v>267</v>
      </c>
      <c r="AJ5" s="268" t="s">
        <v>266</v>
      </c>
      <c r="AK5" s="268" t="s">
        <v>267</v>
      </c>
      <c r="AL5" s="268" t="s">
        <v>266</v>
      </c>
      <c r="AM5" s="268" t="s">
        <v>267</v>
      </c>
      <c r="AN5" s="268" t="s">
        <v>266</v>
      </c>
      <c r="AO5" s="268" t="s">
        <v>267</v>
      </c>
      <c r="AP5" s="268" t="s">
        <v>266</v>
      </c>
      <c r="AQ5" s="268" t="s">
        <v>267</v>
      </c>
      <c r="AR5" s="268" t="s">
        <v>266</v>
      </c>
      <c r="AS5" s="268" t="s">
        <v>267</v>
      </c>
      <c r="AT5" s="268" t="s">
        <v>266</v>
      </c>
      <c r="AU5" s="268" t="s">
        <v>267</v>
      </c>
      <c r="AV5" s="268" t="s">
        <v>266</v>
      </c>
      <c r="AW5" s="268" t="s">
        <v>267</v>
      </c>
      <c r="AX5" s="268" t="s">
        <v>266</v>
      </c>
      <c r="AY5" s="268" t="s">
        <v>267</v>
      </c>
      <c r="AZ5" s="268" t="s">
        <v>266</v>
      </c>
      <c r="BA5" s="268" t="s">
        <v>267</v>
      </c>
      <c r="BB5" s="268" t="s">
        <v>266</v>
      </c>
      <c r="BC5" s="268" t="s">
        <v>267</v>
      </c>
      <c r="BD5" s="267" t="s">
        <v>266</v>
      </c>
      <c r="BE5" s="266" t="s">
        <v>267</v>
      </c>
    </row>
    <row r="6" spans="1:58" s="147" customFormat="1" ht="105.75" customHeight="1">
      <c r="A6" s="249" t="s">
        <v>217</v>
      </c>
      <c r="B6" s="265">
        <f>SUM(B7:B21)</f>
        <v>218</v>
      </c>
      <c r="C6" s="264">
        <f>SUM(C7:C21)</f>
        <v>30171</v>
      </c>
      <c r="D6" s="264">
        <f>SUM(D7:D21)</f>
        <v>22982</v>
      </c>
      <c r="E6" s="264">
        <f>SUM(E7:E21)</f>
        <v>7189</v>
      </c>
      <c r="F6" s="263">
        <f>SUM(F7:F21)</f>
        <v>449</v>
      </c>
      <c r="G6" s="263">
        <f>SUM(G7:G21)</f>
        <v>136</v>
      </c>
      <c r="H6" s="263">
        <f>SUM(H7:H21)</f>
        <v>60</v>
      </c>
      <c r="I6" s="263">
        <f>SUM(I7:I21)</f>
        <v>12</v>
      </c>
      <c r="J6" s="263">
        <f>SUM(J7:J21)</f>
        <v>141</v>
      </c>
      <c r="K6" s="263">
        <f>SUM(K7:K21)</f>
        <v>55</v>
      </c>
      <c r="L6" s="263">
        <f>SUM(L7:L21)</f>
        <v>3762</v>
      </c>
      <c r="M6" s="263">
        <f>SUM(M7:M21)</f>
        <v>1837</v>
      </c>
      <c r="N6" s="263">
        <f>SUM(N7:N21)</f>
        <v>253</v>
      </c>
      <c r="O6" s="263">
        <f>SUM(O7:O21)</f>
        <v>115</v>
      </c>
      <c r="P6" s="263">
        <f>SUM(P7:P21)</f>
        <v>1563</v>
      </c>
      <c r="Q6" s="263">
        <f>SUM(Q7:Q21)</f>
        <v>216</v>
      </c>
      <c r="R6" s="263">
        <f>SUM(R7:R21)</f>
        <v>3029</v>
      </c>
      <c r="S6" s="263">
        <f>SUM(S7:S21)</f>
        <v>1046</v>
      </c>
      <c r="T6" s="263">
        <f>SUM(T7:T21)</f>
        <v>3645</v>
      </c>
      <c r="U6" s="263">
        <f>SUM(U7:U21)</f>
        <v>1100</v>
      </c>
      <c r="V6" s="263">
        <f>SUM(V7:V21)</f>
        <v>4742</v>
      </c>
      <c r="W6" s="263">
        <f>SUM(W7:W21)</f>
        <v>1491</v>
      </c>
      <c r="X6" s="263">
        <f>SUM(X7:X21)</f>
        <v>98</v>
      </c>
      <c r="Y6" s="263">
        <f>SUM(Y7:Y21)</f>
        <v>57</v>
      </c>
      <c r="Z6" s="263">
        <f>SUM(Z7:Z21)</f>
        <v>149</v>
      </c>
      <c r="AA6" s="263">
        <f>SUM(AA7:AA21)</f>
        <v>94</v>
      </c>
      <c r="AB6" s="263">
        <f>SUM(AB7:AB21)</f>
        <v>0</v>
      </c>
      <c r="AC6" s="263">
        <f>SUM(AC7:AC21)</f>
        <v>0</v>
      </c>
      <c r="AD6" s="263">
        <f>SUM(AD7:AD21)</f>
        <v>1922</v>
      </c>
      <c r="AE6" s="263">
        <f>SUM(AE7:AE21)</f>
        <v>284</v>
      </c>
      <c r="AF6" s="263">
        <f>SUM(AF7:AF21)</f>
        <v>73</v>
      </c>
      <c r="AG6" s="263">
        <f>SUM(AG7:AG21)</f>
        <v>32</v>
      </c>
      <c r="AH6" s="263">
        <f>SUM(AH7:AH21)</f>
        <v>42</v>
      </c>
      <c r="AI6" s="263">
        <f>SUM(AI7:AI21)</f>
        <v>18</v>
      </c>
      <c r="AJ6" s="263">
        <f>SUM(AJ7:AJ21)</f>
        <v>13</v>
      </c>
      <c r="AK6" s="263">
        <f>SUM(AK7:AK21)</f>
        <v>13</v>
      </c>
      <c r="AL6" s="263">
        <f>SUM(AL7:AL21)</f>
        <v>3068</v>
      </c>
      <c r="AM6" s="263">
        <f>SUM(AM7:AM21)</f>
        <v>583</v>
      </c>
      <c r="AN6" s="263">
        <f>SUM(AN7:AN21)</f>
        <v>0</v>
      </c>
      <c r="AO6" s="263">
        <f>SUM(AO7:AO21)</f>
        <v>0</v>
      </c>
      <c r="AP6" s="263">
        <f>SUM(AP7:AP21)</f>
        <v>148</v>
      </c>
      <c r="AQ6" s="263">
        <f>SUM(AQ7:AQ21)</f>
        <v>92</v>
      </c>
      <c r="AR6" s="263">
        <f>SUM(AR7:AR21)</f>
        <v>90</v>
      </c>
      <c r="AS6" s="263">
        <f>SUM(AS7:AS21)</f>
        <v>37</v>
      </c>
      <c r="AT6" s="263">
        <f>SUM(AT7:AT21)</f>
        <v>269</v>
      </c>
      <c r="AU6" s="263">
        <f>SUM(AU7:AU21)</f>
        <v>119</v>
      </c>
      <c r="AV6" s="263">
        <f>SUM(AV7:AV21)</f>
        <v>71</v>
      </c>
      <c r="AW6" s="263">
        <f>SUM(AW7:AW21)</f>
        <v>34</v>
      </c>
      <c r="AX6" s="263">
        <f>SUM(AX7:AX21)</f>
        <v>25</v>
      </c>
      <c r="AY6" s="263">
        <f>SUM(AY7:AY21)</f>
        <v>10</v>
      </c>
      <c r="AZ6" s="263">
        <f>SUM(AZ7:AZ21)</f>
        <v>11</v>
      </c>
      <c r="BA6" s="263">
        <f>SUM(BA7:BA21)</f>
        <v>6</v>
      </c>
      <c r="BB6" s="263">
        <f>SUM(BB7:BB21)</f>
        <v>9</v>
      </c>
      <c r="BC6" s="263">
        <f>SUM(BC7:BC21)</f>
        <v>5</v>
      </c>
      <c r="BD6" s="148">
        <f>SUM(BD7:BD21)</f>
        <v>0</v>
      </c>
      <c r="BE6" s="149">
        <f>SUM(BE7:BE21)</f>
        <v>0</v>
      </c>
      <c r="BF6" s="150"/>
    </row>
    <row r="7" spans="1:58" s="262" customFormat="1" ht="206.25" customHeight="1">
      <c r="A7" s="249" t="s">
        <v>143</v>
      </c>
      <c r="B7" s="247">
        <v>2</v>
      </c>
      <c r="C7" s="248">
        <f>SUM(D7:E7)</f>
        <v>397</v>
      </c>
      <c r="D7" s="248">
        <v>228</v>
      </c>
      <c r="E7" s="248">
        <v>169</v>
      </c>
      <c r="F7" s="250">
        <v>9</v>
      </c>
      <c r="G7" s="250">
        <v>4</v>
      </c>
      <c r="H7" s="250">
        <v>0</v>
      </c>
      <c r="I7" s="250">
        <v>0</v>
      </c>
      <c r="J7" s="250">
        <v>0</v>
      </c>
      <c r="K7" s="250">
        <v>0</v>
      </c>
      <c r="L7" s="248">
        <v>228</v>
      </c>
      <c r="M7" s="248">
        <v>169</v>
      </c>
      <c r="N7" s="250">
        <v>0</v>
      </c>
      <c r="O7" s="250">
        <v>0</v>
      </c>
      <c r="P7" s="250">
        <v>0</v>
      </c>
      <c r="Q7" s="250">
        <v>0</v>
      </c>
      <c r="R7" s="250">
        <v>0</v>
      </c>
      <c r="S7" s="250">
        <v>0</v>
      </c>
      <c r="T7" s="250">
        <v>0</v>
      </c>
      <c r="U7" s="250">
        <v>0</v>
      </c>
      <c r="V7" s="250">
        <v>0</v>
      </c>
      <c r="W7" s="250">
        <v>0</v>
      </c>
      <c r="X7" s="250">
        <v>0</v>
      </c>
      <c r="Y7" s="250">
        <v>0</v>
      </c>
      <c r="Z7" s="250">
        <v>0</v>
      </c>
      <c r="AA7" s="250">
        <v>0</v>
      </c>
      <c r="AB7" s="250">
        <v>0</v>
      </c>
      <c r="AC7" s="250">
        <v>0</v>
      </c>
      <c r="AD7" s="250">
        <v>0</v>
      </c>
      <c r="AE7" s="250">
        <v>0</v>
      </c>
      <c r="AF7" s="250">
        <v>0</v>
      </c>
      <c r="AG7" s="250">
        <v>0</v>
      </c>
      <c r="AH7" s="250">
        <v>0</v>
      </c>
      <c r="AI7" s="250">
        <v>0</v>
      </c>
      <c r="AJ7" s="250">
        <v>0</v>
      </c>
      <c r="AK7" s="250">
        <v>0</v>
      </c>
      <c r="AL7" s="250">
        <v>0</v>
      </c>
      <c r="AM7" s="250">
        <v>0</v>
      </c>
      <c r="AN7" s="250">
        <v>0</v>
      </c>
      <c r="AO7" s="250">
        <v>0</v>
      </c>
      <c r="AP7" s="250">
        <v>0</v>
      </c>
      <c r="AQ7" s="250">
        <v>0</v>
      </c>
      <c r="AR7" s="250">
        <v>0</v>
      </c>
      <c r="AS7" s="250">
        <v>0</v>
      </c>
      <c r="AT7" s="250">
        <v>0</v>
      </c>
      <c r="AU7" s="250">
        <v>0</v>
      </c>
      <c r="AV7" s="250">
        <v>0</v>
      </c>
      <c r="AW7" s="250">
        <v>0</v>
      </c>
      <c r="AX7" s="250">
        <v>0</v>
      </c>
      <c r="AY7" s="250">
        <v>0</v>
      </c>
      <c r="AZ7" s="250">
        <v>0</v>
      </c>
      <c r="BA7" s="250">
        <v>0</v>
      </c>
      <c r="BB7" s="250">
        <v>0</v>
      </c>
      <c r="BC7" s="250">
        <v>0</v>
      </c>
      <c r="BD7" s="246">
        <v>0</v>
      </c>
      <c r="BE7" s="149">
        <v>0</v>
      </c>
    </row>
    <row r="8" spans="1:58" s="262" customFormat="1" ht="219.75" customHeight="1">
      <c r="A8" s="249" t="s">
        <v>228</v>
      </c>
      <c r="B8" s="253">
        <v>3</v>
      </c>
      <c r="C8" s="248">
        <v>177</v>
      </c>
      <c r="D8" s="252">
        <v>73</v>
      </c>
      <c r="E8" s="252">
        <v>104</v>
      </c>
      <c r="F8" s="250">
        <v>4</v>
      </c>
      <c r="G8" s="250">
        <v>2</v>
      </c>
      <c r="H8" s="250">
        <v>0</v>
      </c>
      <c r="I8" s="250">
        <v>0</v>
      </c>
      <c r="J8" s="250">
        <v>0</v>
      </c>
      <c r="K8" s="250">
        <v>0</v>
      </c>
      <c r="L8" s="250">
        <v>73</v>
      </c>
      <c r="M8" s="250">
        <v>104</v>
      </c>
      <c r="N8" s="250">
        <v>0</v>
      </c>
      <c r="O8" s="250">
        <v>0</v>
      </c>
      <c r="P8" s="250">
        <v>0</v>
      </c>
      <c r="Q8" s="250">
        <v>0</v>
      </c>
      <c r="R8" s="250">
        <v>0</v>
      </c>
      <c r="S8" s="250">
        <v>0</v>
      </c>
      <c r="T8" s="250">
        <v>0</v>
      </c>
      <c r="U8" s="250">
        <v>0</v>
      </c>
      <c r="V8" s="250">
        <v>0</v>
      </c>
      <c r="W8" s="250">
        <v>0</v>
      </c>
      <c r="X8" s="250">
        <v>0</v>
      </c>
      <c r="Y8" s="250">
        <v>0</v>
      </c>
      <c r="Z8" s="250">
        <v>0</v>
      </c>
      <c r="AA8" s="250">
        <v>0</v>
      </c>
      <c r="AB8" s="250">
        <v>0</v>
      </c>
      <c r="AC8" s="250">
        <v>0</v>
      </c>
      <c r="AD8" s="250">
        <v>0</v>
      </c>
      <c r="AE8" s="250">
        <v>0</v>
      </c>
      <c r="AF8" s="250">
        <v>0</v>
      </c>
      <c r="AG8" s="250">
        <v>0</v>
      </c>
      <c r="AH8" s="250">
        <v>0</v>
      </c>
      <c r="AI8" s="250">
        <v>0</v>
      </c>
      <c r="AJ8" s="250">
        <v>0</v>
      </c>
      <c r="AK8" s="250">
        <v>0</v>
      </c>
      <c r="AL8" s="250">
        <v>0</v>
      </c>
      <c r="AM8" s="250">
        <v>0</v>
      </c>
      <c r="AN8" s="250">
        <v>0</v>
      </c>
      <c r="AO8" s="250">
        <v>0</v>
      </c>
      <c r="AP8" s="250">
        <v>0</v>
      </c>
      <c r="AQ8" s="250">
        <v>0</v>
      </c>
      <c r="AR8" s="250">
        <v>0</v>
      </c>
      <c r="AS8" s="250">
        <v>0</v>
      </c>
      <c r="AT8" s="250">
        <v>0</v>
      </c>
      <c r="AU8" s="250">
        <v>0</v>
      </c>
      <c r="AV8" s="250">
        <v>0</v>
      </c>
      <c r="AW8" s="250">
        <v>0</v>
      </c>
      <c r="AX8" s="250">
        <v>0</v>
      </c>
      <c r="AY8" s="250">
        <v>0</v>
      </c>
      <c r="AZ8" s="250">
        <v>0</v>
      </c>
      <c r="BA8" s="250">
        <v>0</v>
      </c>
      <c r="BB8" s="250">
        <v>0</v>
      </c>
      <c r="BC8" s="250">
        <v>0</v>
      </c>
      <c r="BD8" s="246">
        <v>0</v>
      </c>
      <c r="BE8" s="149">
        <v>0</v>
      </c>
    </row>
    <row r="9" spans="1:58" s="147" customFormat="1" ht="219.75" customHeight="1">
      <c r="A9" s="249" t="s">
        <v>229</v>
      </c>
      <c r="B9" s="253">
        <v>5</v>
      </c>
      <c r="C9" s="248">
        <v>193</v>
      </c>
      <c r="D9" s="252">
        <v>112</v>
      </c>
      <c r="E9" s="252">
        <v>81</v>
      </c>
      <c r="F9" s="250">
        <v>4</v>
      </c>
      <c r="G9" s="250">
        <v>2</v>
      </c>
      <c r="H9" s="250">
        <v>0</v>
      </c>
      <c r="I9" s="250">
        <v>0</v>
      </c>
      <c r="J9" s="250">
        <v>0</v>
      </c>
      <c r="K9" s="250">
        <v>3</v>
      </c>
      <c r="L9" s="252">
        <v>112</v>
      </c>
      <c r="M9" s="252">
        <v>81</v>
      </c>
      <c r="N9" s="250">
        <v>0</v>
      </c>
      <c r="O9" s="250">
        <v>0</v>
      </c>
      <c r="P9" s="250">
        <v>0</v>
      </c>
      <c r="Q9" s="250">
        <v>0</v>
      </c>
      <c r="R9" s="250">
        <v>0</v>
      </c>
      <c r="S9" s="250">
        <v>0</v>
      </c>
      <c r="T9" s="250">
        <v>0</v>
      </c>
      <c r="U9" s="250">
        <v>0</v>
      </c>
      <c r="V9" s="250">
        <v>0</v>
      </c>
      <c r="W9" s="250">
        <v>0</v>
      </c>
      <c r="X9" s="250">
        <v>0</v>
      </c>
      <c r="Y9" s="250">
        <v>0</v>
      </c>
      <c r="Z9" s="250">
        <v>0</v>
      </c>
      <c r="AA9" s="250">
        <v>0</v>
      </c>
      <c r="AB9" s="250">
        <v>0</v>
      </c>
      <c r="AC9" s="250">
        <v>0</v>
      </c>
      <c r="AD9" s="250">
        <v>0</v>
      </c>
      <c r="AE9" s="250">
        <v>0</v>
      </c>
      <c r="AF9" s="250">
        <v>0</v>
      </c>
      <c r="AG9" s="250">
        <v>0</v>
      </c>
      <c r="AH9" s="250">
        <v>0</v>
      </c>
      <c r="AI9" s="250">
        <v>0</v>
      </c>
      <c r="AJ9" s="250">
        <v>0</v>
      </c>
      <c r="AK9" s="250">
        <v>0</v>
      </c>
      <c r="AL9" s="250">
        <v>0</v>
      </c>
      <c r="AM9" s="250">
        <v>0</v>
      </c>
      <c r="AN9" s="250">
        <v>0</v>
      </c>
      <c r="AO9" s="250">
        <v>0</v>
      </c>
      <c r="AP9" s="250">
        <v>0</v>
      </c>
      <c r="AQ9" s="250">
        <v>0</v>
      </c>
      <c r="AR9" s="250">
        <v>0</v>
      </c>
      <c r="AS9" s="250">
        <v>0</v>
      </c>
      <c r="AT9" s="250">
        <v>0</v>
      </c>
      <c r="AU9" s="250">
        <v>0</v>
      </c>
      <c r="AV9" s="250">
        <v>0</v>
      </c>
      <c r="AW9" s="250">
        <v>0</v>
      </c>
      <c r="AX9" s="250">
        <v>0</v>
      </c>
      <c r="AY9" s="250">
        <v>0</v>
      </c>
      <c r="AZ9" s="250">
        <v>0</v>
      </c>
      <c r="BA9" s="250">
        <v>0</v>
      </c>
      <c r="BB9" s="250">
        <v>0</v>
      </c>
      <c r="BC9" s="250">
        <v>0</v>
      </c>
      <c r="BD9" s="246">
        <v>0</v>
      </c>
      <c r="BE9" s="149">
        <v>0</v>
      </c>
    </row>
    <row r="10" spans="1:58" s="147" customFormat="1" ht="219.75" customHeight="1">
      <c r="A10" s="249" t="s">
        <v>230</v>
      </c>
      <c r="B10" s="253">
        <v>5</v>
      </c>
      <c r="C10" s="248">
        <v>279</v>
      </c>
      <c r="D10" s="252">
        <v>89</v>
      </c>
      <c r="E10" s="252">
        <v>190</v>
      </c>
      <c r="F10" s="250">
        <v>1</v>
      </c>
      <c r="G10" s="250">
        <v>6</v>
      </c>
      <c r="H10" s="250">
        <v>0</v>
      </c>
      <c r="I10" s="250">
        <v>0</v>
      </c>
      <c r="J10" s="250">
        <v>1</v>
      </c>
      <c r="K10" s="250">
        <v>1</v>
      </c>
      <c r="L10" s="250">
        <v>89</v>
      </c>
      <c r="M10" s="250">
        <v>190</v>
      </c>
      <c r="N10" s="250">
        <v>0</v>
      </c>
      <c r="O10" s="250">
        <v>0</v>
      </c>
      <c r="P10" s="250">
        <v>0</v>
      </c>
      <c r="Q10" s="250">
        <v>0</v>
      </c>
      <c r="R10" s="250">
        <v>0</v>
      </c>
      <c r="S10" s="250">
        <v>0</v>
      </c>
      <c r="T10" s="250">
        <v>0</v>
      </c>
      <c r="U10" s="250">
        <v>0</v>
      </c>
      <c r="V10" s="250">
        <v>0</v>
      </c>
      <c r="W10" s="250">
        <v>0</v>
      </c>
      <c r="X10" s="250">
        <v>0</v>
      </c>
      <c r="Y10" s="250">
        <v>0</v>
      </c>
      <c r="Z10" s="250">
        <v>0</v>
      </c>
      <c r="AA10" s="250">
        <v>0</v>
      </c>
      <c r="AB10" s="250">
        <v>0</v>
      </c>
      <c r="AC10" s="250">
        <v>0</v>
      </c>
      <c r="AD10" s="250">
        <v>0</v>
      </c>
      <c r="AE10" s="250">
        <v>0</v>
      </c>
      <c r="AF10" s="250">
        <v>0</v>
      </c>
      <c r="AG10" s="250">
        <v>0</v>
      </c>
      <c r="AH10" s="250">
        <v>0</v>
      </c>
      <c r="AI10" s="250">
        <v>0</v>
      </c>
      <c r="AJ10" s="250">
        <v>0</v>
      </c>
      <c r="AK10" s="250">
        <v>0</v>
      </c>
      <c r="AL10" s="250">
        <v>0</v>
      </c>
      <c r="AM10" s="250">
        <v>0</v>
      </c>
      <c r="AN10" s="250">
        <v>0</v>
      </c>
      <c r="AO10" s="250">
        <v>0</v>
      </c>
      <c r="AP10" s="250">
        <v>0</v>
      </c>
      <c r="AQ10" s="250">
        <v>0</v>
      </c>
      <c r="AR10" s="250">
        <v>0</v>
      </c>
      <c r="AS10" s="250">
        <v>0</v>
      </c>
      <c r="AT10" s="250">
        <v>0</v>
      </c>
      <c r="AU10" s="250">
        <v>0</v>
      </c>
      <c r="AV10" s="250">
        <v>0</v>
      </c>
      <c r="AW10" s="250">
        <v>0</v>
      </c>
      <c r="AX10" s="250">
        <v>0</v>
      </c>
      <c r="AY10" s="250">
        <v>0</v>
      </c>
      <c r="AZ10" s="250">
        <v>0</v>
      </c>
      <c r="BA10" s="250">
        <v>0</v>
      </c>
      <c r="BB10" s="250">
        <v>0</v>
      </c>
      <c r="BC10" s="250">
        <v>0</v>
      </c>
      <c r="BD10" s="246">
        <v>0</v>
      </c>
      <c r="BE10" s="149">
        <v>0</v>
      </c>
    </row>
    <row r="11" spans="1:58" s="147" customFormat="1" ht="219.75" customHeight="1">
      <c r="A11" s="249" t="s">
        <v>235</v>
      </c>
      <c r="B11" s="253">
        <v>1</v>
      </c>
      <c r="C11" s="248">
        <v>120</v>
      </c>
      <c r="D11" s="252">
        <v>68</v>
      </c>
      <c r="E11" s="252">
        <v>52</v>
      </c>
      <c r="F11" s="250">
        <v>0</v>
      </c>
      <c r="G11" s="250">
        <v>1</v>
      </c>
      <c r="H11" s="250">
        <v>0</v>
      </c>
      <c r="I11" s="250">
        <v>0</v>
      </c>
      <c r="J11" s="250">
        <v>0</v>
      </c>
      <c r="K11" s="250">
        <v>0</v>
      </c>
      <c r="L11" s="250">
        <v>68</v>
      </c>
      <c r="M11" s="250">
        <v>52</v>
      </c>
      <c r="N11" s="250">
        <v>0</v>
      </c>
      <c r="O11" s="250">
        <v>0</v>
      </c>
      <c r="P11" s="250">
        <v>0</v>
      </c>
      <c r="Q11" s="250">
        <v>0</v>
      </c>
      <c r="R11" s="250">
        <v>0</v>
      </c>
      <c r="S11" s="250">
        <v>0</v>
      </c>
      <c r="T11" s="250">
        <v>0</v>
      </c>
      <c r="U11" s="250">
        <v>0</v>
      </c>
      <c r="V11" s="250">
        <v>0</v>
      </c>
      <c r="W11" s="250">
        <v>0</v>
      </c>
      <c r="X11" s="250">
        <v>0</v>
      </c>
      <c r="Y11" s="250">
        <v>0</v>
      </c>
      <c r="Z11" s="250">
        <v>0</v>
      </c>
      <c r="AA11" s="250">
        <v>0</v>
      </c>
      <c r="AB11" s="250">
        <v>0</v>
      </c>
      <c r="AC11" s="250">
        <v>0</v>
      </c>
      <c r="AD11" s="250">
        <v>0</v>
      </c>
      <c r="AE11" s="250">
        <v>0</v>
      </c>
      <c r="AF11" s="250">
        <v>0</v>
      </c>
      <c r="AG11" s="250">
        <v>0</v>
      </c>
      <c r="AH11" s="250">
        <v>0</v>
      </c>
      <c r="AI11" s="250">
        <v>0</v>
      </c>
      <c r="AJ11" s="250">
        <v>0</v>
      </c>
      <c r="AK11" s="250">
        <v>0</v>
      </c>
      <c r="AL11" s="250">
        <v>0</v>
      </c>
      <c r="AM11" s="250">
        <v>0</v>
      </c>
      <c r="AN11" s="250">
        <v>0</v>
      </c>
      <c r="AO11" s="250">
        <v>0</v>
      </c>
      <c r="AP11" s="250">
        <v>0</v>
      </c>
      <c r="AQ11" s="250">
        <v>0</v>
      </c>
      <c r="AR11" s="250">
        <v>0</v>
      </c>
      <c r="AS11" s="250">
        <v>0</v>
      </c>
      <c r="AT11" s="250">
        <v>0</v>
      </c>
      <c r="AU11" s="250">
        <v>0</v>
      </c>
      <c r="AV11" s="250">
        <v>0</v>
      </c>
      <c r="AW11" s="250">
        <v>0</v>
      </c>
      <c r="AX11" s="250">
        <v>0</v>
      </c>
      <c r="AY11" s="250">
        <v>0</v>
      </c>
      <c r="AZ11" s="250">
        <v>0</v>
      </c>
      <c r="BA11" s="250">
        <v>0</v>
      </c>
      <c r="BB11" s="250">
        <v>0</v>
      </c>
      <c r="BC11" s="250">
        <v>0</v>
      </c>
      <c r="BD11" s="246">
        <v>0</v>
      </c>
      <c r="BE11" s="149">
        <v>0</v>
      </c>
    </row>
    <row r="12" spans="1:58" s="147" customFormat="1" ht="352.5" customHeight="1">
      <c r="A12" s="249" t="s">
        <v>231</v>
      </c>
      <c r="B12" s="253">
        <v>4</v>
      </c>
      <c r="C12" s="248">
        <v>100</v>
      </c>
      <c r="D12" s="252">
        <v>39</v>
      </c>
      <c r="E12" s="252">
        <v>61</v>
      </c>
      <c r="F12" s="250">
        <v>0</v>
      </c>
      <c r="G12" s="250">
        <v>1</v>
      </c>
      <c r="H12" s="250">
        <v>0</v>
      </c>
      <c r="I12" s="250">
        <v>0</v>
      </c>
      <c r="J12" s="250">
        <v>0</v>
      </c>
      <c r="K12" s="250">
        <v>1</v>
      </c>
      <c r="L12" s="250">
        <v>39</v>
      </c>
      <c r="M12" s="250">
        <v>61</v>
      </c>
      <c r="N12" s="250">
        <v>0</v>
      </c>
      <c r="O12" s="250">
        <v>0</v>
      </c>
      <c r="P12" s="250">
        <v>0</v>
      </c>
      <c r="Q12" s="250">
        <v>0</v>
      </c>
      <c r="R12" s="250">
        <v>0</v>
      </c>
      <c r="S12" s="250">
        <v>0</v>
      </c>
      <c r="T12" s="250">
        <v>0</v>
      </c>
      <c r="U12" s="250">
        <v>0</v>
      </c>
      <c r="V12" s="250">
        <v>0</v>
      </c>
      <c r="W12" s="250">
        <v>0</v>
      </c>
      <c r="X12" s="250">
        <v>0</v>
      </c>
      <c r="Y12" s="250">
        <v>0</v>
      </c>
      <c r="Z12" s="250">
        <v>0</v>
      </c>
      <c r="AA12" s="250">
        <v>0</v>
      </c>
      <c r="AB12" s="250">
        <v>0</v>
      </c>
      <c r="AC12" s="250">
        <v>0</v>
      </c>
      <c r="AD12" s="250">
        <v>0</v>
      </c>
      <c r="AE12" s="250">
        <v>0</v>
      </c>
      <c r="AF12" s="250">
        <v>0</v>
      </c>
      <c r="AG12" s="250">
        <v>0</v>
      </c>
      <c r="AH12" s="250">
        <v>0</v>
      </c>
      <c r="AI12" s="250">
        <v>0</v>
      </c>
      <c r="AJ12" s="250">
        <v>0</v>
      </c>
      <c r="AK12" s="250">
        <v>0</v>
      </c>
      <c r="AL12" s="250">
        <v>0</v>
      </c>
      <c r="AM12" s="250">
        <v>0</v>
      </c>
      <c r="AN12" s="250">
        <v>0</v>
      </c>
      <c r="AO12" s="250">
        <v>0</v>
      </c>
      <c r="AP12" s="250">
        <v>0</v>
      </c>
      <c r="AQ12" s="250">
        <v>0</v>
      </c>
      <c r="AR12" s="250">
        <v>0</v>
      </c>
      <c r="AS12" s="250">
        <v>0</v>
      </c>
      <c r="AT12" s="250">
        <v>0</v>
      </c>
      <c r="AU12" s="250">
        <v>0</v>
      </c>
      <c r="AV12" s="250">
        <v>0</v>
      </c>
      <c r="AW12" s="250">
        <v>0</v>
      </c>
      <c r="AX12" s="250">
        <v>0</v>
      </c>
      <c r="AY12" s="250">
        <v>0</v>
      </c>
      <c r="AZ12" s="250">
        <v>0</v>
      </c>
      <c r="BA12" s="250">
        <v>0</v>
      </c>
      <c r="BB12" s="250">
        <v>0</v>
      </c>
      <c r="BC12" s="250">
        <v>0</v>
      </c>
      <c r="BD12" s="246">
        <v>0</v>
      </c>
      <c r="BE12" s="149">
        <v>0</v>
      </c>
    </row>
    <row r="13" spans="1:58" s="147" customFormat="1" ht="219.75" customHeight="1">
      <c r="A13" s="249" t="s">
        <v>236</v>
      </c>
      <c r="B13" s="258">
        <v>31</v>
      </c>
      <c r="C13" s="261">
        <v>1274</v>
      </c>
      <c r="D13" s="260">
        <v>851</v>
      </c>
      <c r="E13" s="260">
        <v>423</v>
      </c>
      <c r="F13" s="258">
        <v>25</v>
      </c>
      <c r="G13" s="258">
        <v>6</v>
      </c>
      <c r="H13" s="258">
        <v>1</v>
      </c>
      <c r="I13" s="258">
        <v>0</v>
      </c>
      <c r="J13" s="258">
        <v>5</v>
      </c>
      <c r="K13" s="258">
        <v>2</v>
      </c>
      <c r="L13" s="258">
        <v>33</v>
      </c>
      <c r="M13" s="258">
        <v>18</v>
      </c>
      <c r="N13" s="258">
        <v>35</v>
      </c>
      <c r="O13" s="258">
        <v>24</v>
      </c>
      <c r="P13" s="258">
        <v>28</v>
      </c>
      <c r="Q13" s="258">
        <v>18</v>
      </c>
      <c r="R13" s="258">
        <v>415</v>
      </c>
      <c r="S13" s="258">
        <v>224</v>
      </c>
      <c r="T13" s="258">
        <v>35</v>
      </c>
      <c r="U13" s="258">
        <v>33</v>
      </c>
      <c r="V13" s="258">
        <v>56</v>
      </c>
      <c r="W13" s="258">
        <v>11</v>
      </c>
      <c r="X13" s="258">
        <v>0</v>
      </c>
      <c r="Y13" s="258">
        <v>0</v>
      </c>
      <c r="Z13" s="258">
        <v>40</v>
      </c>
      <c r="AA13" s="258">
        <v>15</v>
      </c>
      <c r="AB13" s="258">
        <v>0</v>
      </c>
      <c r="AC13" s="258">
        <v>0</v>
      </c>
      <c r="AD13" s="258">
        <v>0</v>
      </c>
      <c r="AE13" s="258">
        <v>0</v>
      </c>
      <c r="AF13" s="258">
        <v>27</v>
      </c>
      <c r="AG13" s="258">
        <v>12</v>
      </c>
      <c r="AH13" s="258">
        <v>0</v>
      </c>
      <c r="AI13" s="258">
        <v>0</v>
      </c>
      <c r="AJ13" s="258">
        <v>0</v>
      </c>
      <c r="AK13" s="258">
        <v>0</v>
      </c>
      <c r="AL13" s="258">
        <v>52</v>
      </c>
      <c r="AM13" s="258">
        <v>17</v>
      </c>
      <c r="AN13" s="258">
        <v>0</v>
      </c>
      <c r="AO13" s="258">
        <v>0</v>
      </c>
      <c r="AP13" s="258">
        <v>53</v>
      </c>
      <c r="AQ13" s="258">
        <v>18</v>
      </c>
      <c r="AR13" s="258">
        <v>30</v>
      </c>
      <c r="AS13" s="258">
        <v>14</v>
      </c>
      <c r="AT13" s="258">
        <v>24</v>
      </c>
      <c r="AU13" s="258">
        <v>9</v>
      </c>
      <c r="AV13" s="258">
        <v>23</v>
      </c>
      <c r="AW13" s="258">
        <v>10</v>
      </c>
      <c r="AX13" s="258">
        <v>0</v>
      </c>
      <c r="AY13" s="258">
        <v>0</v>
      </c>
      <c r="AZ13" s="258">
        <v>0</v>
      </c>
      <c r="BA13" s="258">
        <v>0</v>
      </c>
      <c r="BB13" s="258">
        <v>0</v>
      </c>
      <c r="BC13" s="258">
        <v>0</v>
      </c>
      <c r="BD13" s="246">
        <v>0</v>
      </c>
      <c r="BE13" s="149">
        <v>0</v>
      </c>
      <c r="BF13" s="147">
        <f>SUM(BB13,AZ13,AX13,AV13,AT13,AR13,AP13,AL13,AJ13,AH13,AF13,AD13,Z13,X13,V13,T13,R13,P13,N13,L13,)</f>
        <v>851</v>
      </c>
    </row>
    <row r="14" spans="1:58" s="147" customFormat="1" ht="219.75" customHeight="1">
      <c r="A14" s="249" t="s">
        <v>237</v>
      </c>
      <c r="B14" s="259">
        <v>2</v>
      </c>
      <c r="C14" s="259">
        <f>85+97-9</f>
        <v>173</v>
      </c>
      <c r="D14" s="259">
        <f>34+52-4</f>
        <v>82</v>
      </c>
      <c r="E14" s="259">
        <f>51+45-5</f>
        <v>91</v>
      </c>
      <c r="F14" s="258">
        <f>1+2</f>
        <v>3</v>
      </c>
      <c r="G14" s="258">
        <v>0</v>
      </c>
      <c r="H14" s="258">
        <v>0</v>
      </c>
      <c r="I14" s="258">
        <f>1+1</f>
        <v>2</v>
      </c>
      <c r="J14" s="258">
        <v>0</v>
      </c>
      <c r="K14" s="258">
        <v>1</v>
      </c>
      <c r="L14" s="258">
        <v>82</v>
      </c>
      <c r="M14" s="258">
        <v>91</v>
      </c>
      <c r="N14" s="250">
        <v>0</v>
      </c>
      <c r="O14" s="250">
        <v>0</v>
      </c>
      <c r="P14" s="250">
        <v>0</v>
      </c>
      <c r="Q14" s="250">
        <v>0</v>
      </c>
      <c r="R14" s="250">
        <v>0</v>
      </c>
      <c r="S14" s="250">
        <v>0</v>
      </c>
      <c r="T14" s="250">
        <v>0</v>
      </c>
      <c r="U14" s="250">
        <v>0</v>
      </c>
      <c r="V14" s="250">
        <v>0</v>
      </c>
      <c r="W14" s="250">
        <v>0</v>
      </c>
      <c r="X14" s="250">
        <v>0</v>
      </c>
      <c r="Y14" s="250">
        <v>0</v>
      </c>
      <c r="Z14" s="250">
        <v>0</v>
      </c>
      <c r="AA14" s="250">
        <v>0</v>
      </c>
      <c r="AB14" s="250">
        <v>0</v>
      </c>
      <c r="AC14" s="250">
        <v>0</v>
      </c>
      <c r="AD14" s="250">
        <v>0</v>
      </c>
      <c r="AE14" s="250">
        <v>0</v>
      </c>
      <c r="AF14" s="250">
        <v>0</v>
      </c>
      <c r="AG14" s="250">
        <v>0</v>
      </c>
      <c r="AH14" s="250">
        <v>0</v>
      </c>
      <c r="AI14" s="250">
        <v>0</v>
      </c>
      <c r="AJ14" s="250">
        <v>0</v>
      </c>
      <c r="AK14" s="250">
        <v>0</v>
      </c>
      <c r="AL14" s="250">
        <v>0</v>
      </c>
      <c r="AM14" s="250">
        <v>0</v>
      </c>
      <c r="AN14" s="250">
        <v>0</v>
      </c>
      <c r="AO14" s="250">
        <v>0</v>
      </c>
      <c r="AP14" s="250">
        <v>0</v>
      </c>
      <c r="AQ14" s="250">
        <v>0</v>
      </c>
      <c r="AR14" s="250">
        <v>0</v>
      </c>
      <c r="AS14" s="250">
        <v>0</v>
      </c>
      <c r="AT14" s="250">
        <v>0</v>
      </c>
      <c r="AU14" s="250">
        <v>0</v>
      </c>
      <c r="AV14" s="250">
        <v>0</v>
      </c>
      <c r="AW14" s="250">
        <v>0</v>
      </c>
      <c r="AX14" s="250">
        <v>0</v>
      </c>
      <c r="AY14" s="250">
        <v>0</v>
      </c>
      <c r="AZ14" s="250">
        <v>0</v>
      </c>
      <c r="BA14" s="250">
        <v>0</v>
      </c>
      <c r="BB14" s="250">
        <v>0</v>
      </c>
      <c r="BC14" s="250">
        <v>0</v>
      </c>
      <c r="BD14" s="246">
        <v>0</v>
      </c>
      <c r="BE14" s="149">
        <v>0</v>
      </c>
    </row>
    <row r="15" spans="1:58" s="147" customFormat="1" ht="219.75" customHeight="1">
      <c r="A15" s="249" t="s">
        <v>232</v>
      </c>
      <c r="B15" s="253">
        <v>17</v>
      </c>
      <c r="C15" s="248">
        <v>700</v>
      </c>
      <c r="D15" s="252">
        <v>276</v>
      </c>
      <c r="E15" s="252">
        <v>424</v>
      </c>
      <c r="F15" s="250">
        <v>1</v>
      </c>
      <c r="G15" s="250">
        <v>2</v>
      </c>
      <c r="H15" s="250">
        <v>0</v>
      </c>
      <c r="I15" s="250">
        <v>0</v>
      </c>
      <c r="J15" s="250">
        <v>0</v>
      </c>
      <c r="K15" s="250">
        <v>0</v>
      </c>
      <c r="L15" s="250">
        <v>54</v>
      </c>
      <c r="M15" s="250">
        <v>80</v>
      </c>
      <c r="N15" s="250">
        <v>0</v>
      </c>
      <c r="O15" s="250">
        <v>0</v>
      </c>
      <c r="P15" s="250">
        <v>0</v>
      </c>
      <c r="Q15" s="250">
        <v>0</v>
      </c>
      <c r="R15" s="250">
        <v>14</v>
      </c>
      <c r="S15" s="250">
        <v>23</v>
      </c>
      <c r="T15" s="250">
        <v>23</v>
      </c>
      <c r="U15" s="250">
        <v>41</v>
      </c>
      <c r="V15" s="250">
        <v>185</v>
      </c>
      <c r="W15" s="250">
        <v>280</v>
      </c>
      <c r="X15" s="250">
        <v>0</v>
      </c>
      <c r="Y15" s="250">
        <v>0</v>
      </c>
      <c r="Z15" s="250">
        <v>0</v>
      </c>
      <c r="AA15" s="250">
        <v>0</v>
      </c>
      <c r="AB15" s="250">
        <v>0</v>
      </c>
      <c r="AC15" s="250">
        <v>0</v>
      </c>
      <c r="AD15" s="250">
        <v>0</v>
      </c>
      <c r="AE15" s="250">
        <v>0</v>
      </c>
      <c r="AF15" s="250">
        <v>0</v>
      </c>
      <c r="AG15" s="250">
        <v>0</v>
      </c>
      <c r="AH15" s="250">
        <v>0</v>
      </c>
      <c r="AI15" s="250">
        <v>0</v>
      </c>
      <c r="AJ15" s="250">
        <v>0</v>
      </c>
      <c r="AK15" s="250">
        <v>0</v>
      </c>
      <c r="AL15" s="250">
        <v>0</v>
      </c>
      <c r="AM15" s="250">
        <v>0</v>
      </c>
      <c r="AN15" s="250">
        <v>0</v>
      </c>
      <c r="AO15" s="250">
        <v>0</v>
      </c>
      <c r="AP15" s="250">
        <v>0</v>
      </c>
      <c r="AQ15" s="250">
        <v>0</v>
      </c>
      <c r="AR15" s="250">
        <v>0</v>
      </c>
      <c r="AS15" s="250">
        <v>0</v>
      </c>
      <c r="AT15" s="250">
        <v>0</v>
      </c>
      <c r="AU15" s="250">
        <v>0</v>
      </c>
      <c r="AV15" s="250">
        <v>0</v>
      </c>
      <c r="AW15" s="250">
        <v>0</v>
      </c>
      <c r="AX15" s="250">
        <v>0</v>
      </c>
      <c r="AY15" s="250">
        <v>0</v>
      </c>
      <c r="AZ15" s="250">
        <v>0</v>
      </c>
      <c r="BA15" s="250">
        <v>0</v>
      </c>
      <c r="BB15" s="250">
        <v>0</v>
      </c>
      <c r="BC15" s="250">
        <v>0</v>
      </c>
      <c r="BD15" s="246">
        <v>0</v>
      </c>
      <c r="BE15" s="149">
        <v>0</v>
      </c>
    </row>
    <row r="16" spans="1:58" s="147" customFormat="1" ht="272.25" customHeight="1">
      <c r="A16" s="249" t="s">
        <v>234</v>
      </c>
      <c r="B16" s="257">
        <v>11</v>
      </c>
      <c r="C16" s="256">
        <v>873</v>
      </c>
      <c r="D16" s="255">
        <v>527</v>
      </c>
      <c r="E16" s="252">
        <v>346</v>
      </c>
      <c r="F16" s="250">
        <v>19</v>
      </c>
      <c r="G16" s="250">
        <v>8</v>
      </c>
      <c r="H16" s="250">
        <v>3</v>
      </c>
      <c r="I16" s="250">
        <v>1</v>
      </c>
      <c r="J16" s="250">
        <v>2</v>
      </c>
      <c r="K16" s="250">
        <v>4</v>
      </c>
      <c r="L16" s="250">
        <v>231</v>
      </c>
      <c r="M16" s="250">
        <v>163</v>
      </c>
      <c r="N16" s="250">
        <v>0</v>
      </c>
      <c r="O16" s="250">
        <v>0</v>
      </c>
      <c r="P16" s="250">
        <v>0</v>
      </c>
      <c r="Q16" s="250">
        <v>0</v>
      </c>
      <c r="R16" s="250">
        <v>60</v>
      </c>
      <c r="S16" s="250">
        <v>43</v>
      </c>
      <c r="T16" s="250">
        <v>59</v>
      </c>
      <c r="U16" s="250">
        <v>25</v>
      </c>
      <c r="V16" s="250">
        <v>70</v>
      </c>
      <c r="W16" s="250">
        <v>44</v>
      </c>
      <c r="X16" s="250">
        <v>41</v>
      </c>
      <c r="Y16" s="250">
        <v>22</v>
      </c>
      <c r="Z16" s="250">
        <v>47</v>
      </c>
      <c r="AA16" s="250">
        <v>37</v>
      </c>
      <c r="AB16" s="250">
        <v>0</v>
      </c>
      <c r="AC16" s="250">
        <v>0</v>
      </c>
      <c r="AD16" s="250">
        <v>0</v>
      </c>
      <c r="AE16" s="250">
        <v>0</v>
      </c>
      <c r="AF16" s="250">
        <v>0</v>
      </c>
      <c r="AG16" s="250">
        <v>0</v>
      </c>
      <c r="AH16" s="250">
        <v>0</v>
      </c>
      <c r="AI16" s="250">
        <v>0</v>
      </c>
      <c r="AJ16" s="250">
        <v>0</v>
      </c>
      <c r="AK16" s="250">
        <v>0</v>
      </c>
      <c r="AL16" s="250">
        <v>0</v>
      </c>
      <c r="AM16" s="250">
        <v>0</v>
      </c>
      <c r="AN16" s="250">
        <v>0</v>
      </c>
      <c r="AO16" s="250">
        <v>0</v>
      </c>
      <c r="AP16" s="250">
        <v>0</v>
      </c>
      <c r="AQ16" s="250">
        <v>0</v>
      </c>
      <c r="AR16" s="250">
        <v>0</v>
      </c>
      <c r="AS16" s="250">
        <v>0</v>
      </c>
      <c r="AT16" s="250">
        <v>19</v>
      </c>
      <c r="AU16" s="250">
        <v>12</v>
      </c>
      <c r="AV16" s="250">
        <v>0</v>
      </c>
      <c r="AW16" s="250">
        <v>0</v>
      </c>
      <c r="AX16" s="250">
        <v>0</v>
      </c>
      <c r="AY16" s="250">
        <v>0</v>
      </c>
      <c r="AZ16" s="250">
        <v>0</v>
      </c>
      <c r="BA16" s="250">
        <v>0</v>
      </c>
      <c r="BB16" s="250">
        <v>0</v>
      </c>
      <c r="BC16" s="254">
        <v>0</v>
      </c>
      <c r="BD16" s="246">
        <v>0</v>
      </c>
      <c r="BE16" s="149">
        <v>0</v>
      </c>
    </row>
    <row r="17" spans="1:57" s="147" customFormat="1" ht="399.75" customHeight="1">
      <c r="A17" s="249" t="s">
        <v>233</v>
      </c>
      <c r="B17" s="253">
        <v>1</v>
      </c>
      <c r="C17" s="248">
        <v>169</v>
      </c>
      <c r="D17" s="252">
        <v>102</v>
      </c>
      <c r="E17" s="252">
        <v>67</v>
      </c>
      <c r="F17" s="250">
        <v>4</v>
      </c>
      <c r="G17" s="250">
        <v>1</v>
      </c>
      <c r="H17" s="250">
        <v>0</v>
      </c>
      <c r="I17" s="250">
        <v>0</v>
      </c>
      <c r="J17" s="250">
        <v>1</v>
      </c>
      <c r="K17" s="250">
        <v>0</v>
      </c>
      <c r="L17" s="250">
        <v>102</v>
      </c>
      <c r="M17" s="250">
        <v>67</v>
      </c>
      <c r="N17" s="250">
        <v>0</v>
      </c>
      <c r="O17" s="250">
        <v>0</v>
      </c>
      <c r="P17" s="250">
        <v>0</v>
      </c>
      <c r="Q17" s="250">
        <v>0</v>
      </c>
      <c r="R17" s="250">
        <v>0</v>
      </c>
      <c r="S17" s="250">
        <v>0</v>
      </c>
      <c r="T17" s="250">
        <v>0</v>
      </c>
      <c r="U17" s="250">
        <v>0</v>
      </c>
      <c r="V17" s="250">
        <v>0</v>
      </c>
      <c r="W17" s="250">
        <v>0</v>
      </c>
      <c r="X17" s="250">
        <v>0</v>
      </c>
      <c r="Y17" s="250">
        <v>0</v>
      </c>
      <c r="Z17" s="250">
        <v>0</v>
      </c>
      <c r="AA17" s="250">
        <v>0</v>
      </c>
      <c r="AB17" s="250">
        <v>0</v>
      </c>
      <c r="AC17" s="250">
        <v>0</v>
      </c>
      <c r="AD17" s="250">
        <v>0</v>
      </c>
      <c r="AE17" s="250">
        <v>0</v>
      </c>
      <c r="AF17" s="250">
        <v>0</v>
      </c>
      <c r="AG17" s="250">
        <v>0</v>
      </c>
      <c r="AH17" s="250">
        <v>0</v>
      </c>
      <c r="AI17" s="250">
        <v>0</v>
      </c>
      <c r="AJ17" s="250">
        <v>0</v>
      </c>
      <c r="AK17" s="250">
        <v>0</v>
      </c>
      <c r="AL17" s="250">
        <v>0</v>
      </c>
      <c r="AM17" s="250">
        <v>0</v>
      </c>
      <c r="AN17" s="250">
        <v>0</v>
      </c>
      <c r="AO17" s="250">
        <v>0</v>
      </c>
      <c r="AP17" s="250">
        <v>0</v>
      </c>
      <c r="AQ17" s="250">
        <v>0</v>
      </c>
      <c r="AR17" s="250">
        <v>0</v>
      </c>
      <c r="AS17" s="250">
        <v>0</v>
      </c>
      <c r="AT17" s="250">
        <v>0</v>
      </c>
      <c r="AU17" s="250">
        <v>0</v>
      </c>
      <c r="AV17" s="250">
        <v>0</v>
      </c>
      <c r="AW17" s="250">
        <v>0</v>
      </c>
      <c r="AX17" s="250">
        <v>0</v>
      </c>
      <c r="AY17" s="250">
        <v>0</v>
      </c>
      <c r="AZ17" s="250">
        <v>0</v>
      </c>
      <c r="BA17" s="250">
        <v>0</v>
      </c>
      <c r="BB17" s="250">
        <v>0</v>
      </c>
      <c r="BC17" s="250">
        <v>0</v>
      </c>
      <c r="BD17" s="246">
        <v>0</v>
      </c>
      <c r="BE17" s="149">
        <v>0</v>
      </c>
    </row>
    <row r="18" spans="1:57" s="147" customFormat="1" ht="219.75" customHeight="1">
      <c r="A18" s="249" t="s">
        <v>139</v>
      </c>
      <c r="B18" s="253">
        <v>32</v>
      </c>
      <c r="C18" s="248">
        <v>1690</v>
      </c>
      <c r="D18" s="252">
        <v>1117</v>
      </c>
      <c r="E18" s="252">
        <v>573</v>
      </c>
      <c r="F18" s="250">
        <v>18</v>
      </c>
      <c r="G18" s="250">
        <v>19</v>
      </c>
      <c r="H18" s="250">
        <v>1</v>
      </c>
      <c r="I18" s="250">
        <v>2</v>
      </c>
      <c r="J18" s="250">
        <v>13</v>
      </c>
      <c r="K18" s="250">
        <v>14</v>
      </c>
      <c r="L18" s="250">
        <v>238</v>
      </c>
      <c r="M18" s="250">
        <v>170</v>
      </c>
      <c r="N18" s="250">
        <v>150</v>
      </c>
      <c r="O18" s="250">
        <v>56</v>
      </c>
      <c r="P18" s="250">
        <v>98</v>
      </c>
      <c r="Q18" s="250">
        <v>39</v>
      </c>
      <c r="R18" s="250">
        <v>115</v>
      </c>
      <c r="S18" s="250">
        <v>55</v>
      </c>
      <c r="T18" s="250">
        <v>47</v>
      </c>
      <c r="U18" s="250">
        <v>18</v>
      </c>
      <c r="V18" s="250">
        <v>148</v>
      </c>
      <c r="W18" s="250">
        <v>72</v>
      </c>
      <c r="X18" s="250">
        <v>28</v>
      </c>
      <c r="Y18" s="250">
        <v>12</v>
      </c>
      <c r="Z18" s="250">
        <v>33</v>
      </c>
      <c r="AA18" s="250">
        <v>12</v>
      </c>
      <c r="AB18" s="250">
        <v>0</v>
      </c>
      <c r="AC18" s="250">
        <v>0</v>
      </c>
      <c r="AD18" s="250">
        <v>26</v>
      </c>
      <c r="AE18" s="250">
        <v>20</v>
      </c>
      <c r="AF18" s="250">
        <v>24</v>
      </c>
      <c r="AG18" s="250">
        <v>8</v>
      </c>
      <c r="AH18" s="250">
        <v>42</v>
      </c>
      <c r="AI18" s="250">
        <v>18</v>
      </c>
      <c r="AJ18" s="250">
        <v>13</v>
      </c>
      <c r="AK18" s="250">
        <v>13</v>
      </c>
      <c r="AL18" s="250">
        <v>11</v>
      </c>
      <c r="AM18" s="250">
        <v>8</v>
      </c>
      <c r="AN18" s="250">
        <v>0</v>
      </c>
      <c r="AO18" s="250">
        <v>0</v>
      </c>
      <c r="AP18" s="250">
        <v>37</v>
      </c>
      <c r="AQ18" s="250">
        <v>15</v>
      </c>
      <c r="AR18" s="250">
        <v>20</v>
      </c>
      <c r="AS18" s="250">
        <v>8</v>
      </c>
      <c r="AT18" s="250">
        <v>28</v>
      </c>
      <c r="AU18" s="250">
        <v>24</v>
      </c>
      <c r="AV18" s="250">
        <v>16</v>
      </c>
      <c r="AW18" s="250">
        <v>6</v>
      </c>
      <c r="AX18" s="250">
        <v>23</v>
      </c>
      <c r="AY18" s="250">
        <v>8</v>
      </c>
      <c r="AZ18" s="250">
        <v>11</v>
      </c>
      <c r="BA18" s="250">
        <v>6</v>
      </c>
      <c r="BB18" s="250">
        <v>9</v>
      </c>
      <c r="BC18" s="250">
        <v>5</v>
      </c>
      <c r="BD18" s="246">
        <v>0</v>
      </c>
      <c r="BE18" s="149">
        <v>0</v>
      </c>
    </row>
    <row r="19" spans="1:57" s="147" customFormat="1" ht="227.25" customHeight="1">
      <c r="A19" s="249" t="s">
        <v>141</v>
      </c>
      <c r="B19" s="253">
        <v>54</v>
      </c>
      <c r="C19" s="248">
        <f>SUM(D19+E19)</f>
        <v>19025</v>
      </c>
      <c r="D19" s="252">
        <v>15836</v>
      </c>
      <c r="E19" s="252">
        <v>3189</v>
      </c>
      <c r="F19" s="250">
        <v>258</v>
      </c>
      <c r="G19" s="250">
        <v>44</v>
      </c>
      <c r="H19" s="250">
        <v>12</v>
      </c>
      <c r="I19" s="250">
        <v>4</v>
      </c>
      <c r="J19" s="250">
        <v>94</v>
      </c>
      <c r="K19" s="250">
        <v>15</v>
      </c>
      <c r="L19" s="250">
        <v>2413</v>
      </c>
      <c r="M19" s="250">
        <v>591</v>
      </c>
      <c r="N19" s="251">
        <v>0</v>
      </c>
      <c r="O19" s="250">
        <v>0</v>
      </c>
      <c r="P19" s="251">
        <v>1409</v>
      </c>
      <c r="Q19" s="250">
        <v>139</v>
      </c>
      <c r="R19" s="251">
        <v>1843</v>
      </c>
      <c r="S19" s="250">
        <v>322</v>
      </c>
      <c r="T19" s="251">
        <v>1058</v>
      </c>
      <c r="U19" s="250">
        <v>287</v>
      </c>
      <c r="V19" s="250">
        <v>4175</v>
      </c>
      <c r="W19" s="250">
        <v>1023</v>
      </c>
      <c r="X19" s="250">
        <v>0</v>
      </c>
      <c r="Y19" s="250">
        <v>0</v>
      </c>
      <c r="Z19" s="250">
        <v>0</v>
      </c>
      <c r="AA19" s="250">
        <v>0</v>
      </c>
      <c r="AB19" s="250">
        <v>0</v>
      </c>
      <c r="AC19" s="250">
        <v>0</v>
      </c>
      <c r="AD19" s="250">
        <v>1896</v>
      </c>
      <c r="AE19" s="250">
        <v>264</v>
      </c>
      <c r="AF19" s="250">
        <v>0</v>
      </c>
      <c r="AG19" s="250">
        <v>0</v>
      </c>
      <c r="AH19" s="250">
        <v>0</v>
      </c>
      <c r="AI19" s="250">
        <v>0</v>
      </c>
      <c r="AJ19" s="250">
        <v>0</v>
      </c>
      <c r="AK19" s="250">
        <v>0</v>
      </c>
      <c r="AL19" s="250">
        <v>2957</v>
      </c>
      <c r="AM19" s="250">
        <v>527</v>
      </c>
      <c r="AN19" s="250">
        <v>0</v>
      </c>
      <c r="AO19" s="250">
        <v>0</v>
      </c>
      <c r="AP19" s="250">
        <v>0</v>
      </c>
      <c r="AQ19" s="250">
        <v>0</v>
      </c>
      <c r="AR19" s="250">
        <v>0</v>
      </c>
      <c r="AS19" s="250">
        <v>0</v>
      </c>
      <c r="AT19" s="250">
        <v>83</v>
      </c>
      <c r="AU19" s="250">
        <v>34</v>
      </c>
      <c r="AV19" s="250">
        <v>0</v>
      </c>
      <c r="AW19" s="250">
        <v>0</v>
      </c>
      <c r="AX19" s="250">
        <v>2</v>
      </c>
      <c r="AY19" s="250">
        <v>2</v>
      </c>
      <c r="AZ19" s="250">
        <v>0</v>
      </c>
      <c r="BA19" s="250">
        <v>0</v>
      </c>
      <c r="BB19" s="250">
        <v>0</v>
      </c>
      <c r="BC19" s="250">
        <v>0</v>
      </c>
      <c r="BD19" s="246">
        <v>0</v>
      </c>
      <c r="BE19" s="149">
        <v>0</v>
      </c>
    </row>
    <row r="20" spans="1:57" s="147" customFormat="1" ht="123.75">
      <c r="A20" s="249" t="s">
        <v>140</v>
      </c>
      <c r="B20" s="247">
        <v>31</v>
      </c>
      <c r="C20" s="248">
        <v>1932</v>
      </c>
      <c r="D20" s="247">
        <v>1190</v>
      </c>
      <c r="E20" s="247">
        <v>742</v>
      </c>
      <c r="F20" s="247">
        <v>20</v>
      </c>
      <c r="G20" s="247">
        <v>12</v>
      </c>
      <c r="H20" s="247">
        <v>0</v>
      </c>
      <c r="I20" s="247">
        <v>1</v>
      </c>
      <c r="J20" s="247">
        <v>15</v>
      </c>
      <c r="K20" s="247">
        <v>5</v>
      </c>
      <c r="L20" s="247">
        <v>0</v>
      </c>
      <c r="M20" s="247">
        <v>0</v>
      </c>
      <c r="N20" s="247">
        <v>68</v>
      </c>
      <c r="O20" s="247">
        <v>35</v>
      </c>
      <c r="P20" s="247">
        <v>28</v>
      </c>
      <c r="Q20" s="247">
        <v>20</v>
      </c>
      <c r="R20" s="247">
        <v>582</v>
      </c>
      <c r="S20" s="247">
        <v>379</v>
      </c>
      <c r="T20" s="247">
        <v>31</v>
      </c>
      <c r="U20" s="247">
        <v>19</v>
      </c>
      <c r="V20" s="247">
        <v>108</v>
      </c>
      <c r="W20" s="247">
        <v>61</v>
      </c>
      <c r="X20" s="247">
        <v>29</v>
      </c>
      <c r="Y20" s="247">
        <v>23</v>
      </c>
      <c r="Z20" s="247">
        <v>29</v>
      </c>
      <c r="AA20" s="247">
        <v>30</v>
      </c>
      <c r="AB20" s="247">
        <v>0</v>
      </c>
      <c r="AC20" s="247">
        <v>0</v>
      </c>
      <c r="AD20" s="247">
        <v>0</v>
      </c>
      <c r="AE20" s="247">
        <v>0</v>
      </c>
      <c r="AF20" s="247">
        <v>22</v>
      </c>
      <c r="AG20" s="247">
        <v>12</v>
      </c>
      <c r="AH20" s="247">
        <v>0</v>
      </c>
      <c r="AI20" s="247">
        <v>0</v>
      </c>
      <c r="AJ20" s="247">
        <v>0</v>
      </c>
      <c r="AK20" s="247">
        <v>0</v>
      </c>
      <c r="AL20" s="247">
        <v>48</v>
      </c>
      <c r="AM20" s="247">
        <v>31</v>
      </c>
      <c r="AN20" s="247">
        <v>0</v>
      </c>
      <c r="AO20" s="247">
        <v>0</v>
      </c>
      <c r="AP20" s="247">
        <v>58</v>
      </c>
      <c r="AQ20" s="247">
        <v>59</v>
      </c>
      <c r="AR20" s="247">
        <v>40</v>
      </c>
      <c r="AS20" s="247">
        <v>15</v>
      </c>
      <c r="AT20" s="247">
        <v>115</v>
      </c>
      <c r="AU20" s="247">
        <v>40</v>
      </c>
      <c r="AV20" s="247">
        <v>32</v>
      </c>
      <c r="AW20" s="247">
        <v>18</v>
      </c>
      <c r="AX20" s="247">
        <v>0</v>
      </c>
      <c r="AY20" s="247">
        <v>0</v>
      </c>
      <c r="AZ20" s="247">
        <v>0</v>
      </c>
      <c r="BA20" s="247">
        <v>0</v>
      </c>
      <c r="BB20" s="247">
        <v>0</v>
      </c>
      <c r="BC20" s="247">
        <v>0</v>
      </c>
      <c r="BD20" s="246">
        <v>0</v>
      </c>
      <c r="BE20" s="149">
        <v>0</v>
      </c>
    </row>
    <row r="21" spans="1:57" s="147" customFormat="1" ht="166.5" customHeight="1" thickBot="1">
      <c r="A21" s="245" t="s">
        <v>138</v>
      </c>
      <c r="B21" s="244">
        <v>19</v>
      </c>
      <c r="C21" s="243">
        <v>3069</v>
      </c>
      <c r="D21" s="243">
        <v>2392</v>
      </c>
      <c r="E21" s="243">
        <v>677</v>
      </c>
      <c r="F21" s="242">
        <v>83</v>
      </c>
      <c r="G21" s="242">
        <v>28</v>
      </c>
      <c r="H21" s="242">
        <v>43</v>
      </c>
      <c r="I21" s="242">
        <v>2</v>
      </c>
      <c r="J21" s="242">
        <v>10</v>
      </c>
      <c r="K21" s="242">
        <v>9</v>
      </c>
      <c r="L21" s="242">
        <v>0</v>
      </c>
      <c r="M21" s="242">
        <v>0</v>
      </c>
      <c r="N21" s="242">
        <v>0</v>
      </c>
      <c r="O21" s="242">
        <v>0</v>
      </c>
      <c r="P21" s="242">
        <v>0</v>
      </c>
      <c r="Q21" s="242">
        <v>0</v>
      </c>
      <c r="R21" s="242">
        <v>0</v>
      </c>
      <c r="S21" s="242">
        <v>0</v>
      </c>
      <c r="T21" s="242">
        <v>2392</v>
      </c>
      <c r="U21" s="242">
        <v>677</v>
      </c>
      <c r="V21" s="242">
        <v>0</v>
      </c>
      <c r="W21" s="242">
        <v>0</v>
      </c>
      <c r="X21" s="242">
        <v>0</v>
      </c>
      <c r="Y21" s="242">
        <v>0</v>
      </c>
      <c r="Z21" s="242">
        <v>0</v>
      </c>
      <c r="AA21" s="242">
        <v>0</v>
      </c>
      <c r="AB21" s="242">
        <v>0</v>
      </c>
      <c r="AC21" s="242">
        <v>0</v>
      </c>
      <c r="AD21" s="242">
        <v>0</v>
      </c>
      <c r="AE21" s="242">
        <v>0</v>
      </c>
      <c r="AF21" s="242">
        <v>0</v>
      </c>
      <c r="AG21" s="242">
        <v>0</v>
      </c>
      <c r="AH21" s="242">
        <v>0</v>
      </c>
      <c r="AI21" s="242">
        <v>0</v>
      </c>
      <c r="AJ21" s="242">
        <v>0</v>
      </c>
      <c r="AK21" s="242">
        <v>0</v>
      </c>
      <c r="AL21" s="242">
        <v>0</v>
      </c>
      <c r="AM21" s="242">
        <v>0</v>
      </c>
      <c r="AN21" s="242">
        <v>0</v>
      </c>
      <c r="AO21" s="242">
        <v>0</v>
      </c>
      <c r="AP21" s="242">
        <v>0</v>
      </c>
      <c r="AQ21" s="242">
        <v>0</v>
      </c>
      <c r="AR21" s="242">
        <v>0</v>
      </c>
      <c r="AS21" s="242">
        <v>0</v>
      </c>
      <c r="AT21" s="242">
        <v>0</v>
      </c>
      <c r="AU21" s="242">
        <v>0</v>
      </c>
      <c r="AV21" s="242">
        <v>0</v>
      </c>
      <c r="AW21" s="242">
        <v>0</v>
      </c>
      <c r="AX21" s="242">
        <v>0</v>
      </c>
      <c r="AY21" s="242">
        <v>0</v>
      </c>
      <c r="AZ21" s="242">
        <v>0</v>
      </c>
      <c r="BA21" s="242">
        <v>0</v>
      </c>
      <c r="BB21" s="242">
        <v>0</v>
      </c>
      <c r="BC21" s="242">
        <v>0</v>
      </c>
      <c r="BD21" s="241">
        <v>0</v>
      </c>
      <c r="BE21" s="240">
        <v>0</v>
      </c>
    </row>
    <row r="22" spans="1:57" s="147" customFormat="1" ht="41.25" customHeight="1">
      <c r="A22" s="157"/>
      <c r="B22" s="157"/>
      <c r="C22" s="157"/>
      <c r="D22" s="157"/>
      <c r="E22" s="157"/>
    </row>
    <row r="23" spans="1:57" s="147" customFormat="1" ht="27.75">
      <c r="A23" s="157"/>
      <c r="B23" s="157"/>
      <c r="C23" s="157"/>
      <c r="D23" s="157"/>
      <c r="E23" s="157"/>
    </row>
    <row r="24" spans="1:57" s="147" customFormat="1" ht="27.75">
      <c r="A24" s="157"/>
      <c r="B24" s="157"/>
      <c r="C24" s="157"/>
      <c r="D24" s="157"/>
      <c r="E24" s="157"/>
    </row>
    <row r="25" spans="1:57" s="147" customFormat="1" ht="27.75">
      <c r="A25" s="157"/>
      <c r="B25" s="157"/>
      <c r="C25" s="157"/>
      <c r="D25" s="157"/>
      <c r="E25" s="157"/>
    </row>
  </sheetData>
  <mergeCells count="32">
    <mergeCell ref="AT4:AU4"/>
    <mergeCell ref="AV4:AW4"/>
    <mergeCell ref="AF4:AG4"/>
    <mergeCell ref="AH4:AI4"/>
    <mergeCell ref="AX4:AY4"/>
    <mergeCell ref="AZ4:BA4"/>
    <mergeCell ref="BB4:BC4"/>
    <mergeCell ref="BD4:BE4"/>
    <mergeCell ref="AL4:AM4"/>
    <mergeCell ref="AN4:AO4"/>
    <mergeCell ref="AP4:AQ4"/>
    <mergeCell ref="AR4:AS4"/>
    <mergeCell ref="AJ4:AK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1:BE1"/>
    <mergeCell ref="A2:BE2"/>
    <mergeCell ref="BB3:BE3"/>
    <mergeCell ref="A4:A5"/>
    <mergeCell ref="B4:B5"/>
    <mergeCell ref="C4:E4"/>
    <mergeCell ref="F4:G4"/>
    <mergeCell ref="H4:I4"/>
    <mergeCell ref="J4:K4"/>
    <mergeCell ref="L4:M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17" fitToHeight="0" orientation="landscape" r:id="rId1"/>
  <rowBreaks count="1" manualBreakCount="1">
    <brk id="18" max="5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37"/>
  <sheetViews>
    <sheetView zoomScaleNormal="100" zoomScaleSheetLayoutView="100" workbookViewId="0">
      <selection activeCell="H8" sqref="H8"/>
    </sheetView>
  </sheetViews>
  <sheetFormatPr defaultRowHeight="29.65" customHeight="1"/>
  <cols>
    <col min="1" max="1" width="33.625" style="3" customWidth="1"/>
    <col min="2" max="2" width="16.375" style="1" customWidth="1"/>
    <col min="3" max="5" width="13.125" style="1" customWidth="1"/>
    <col min="6" max="16384" width="9" style="3"/>
  </cols>
  <sheetData>
    <row r="1" spans="1:5" s="5" customFormat="1" ht="42" customHeight="1">
      <c r="A1" s="218" t="s">
        <v>5</v>
      </c>
      <c r="B1" s="239"/>
      <c r="C1" s="239"/>
      <c r="D1" s="239"/>
      <c r="E1" s="239"/>
    </row>
    <row r="2" spans="1:5" s="5" customFormat="1" ht="18" customHeight="1" thickBot="1">
      <c r="A2" s="224" t="s">
        <v>28</v>
      </c>
      <c r="B2" s="224"/>
      <c r="C2" s="224"/>
      <c r="D2" s="224"/>
      <c r="E2" s="224"/>
    </row>
    <row r="3" spans="1:5" ht="29.65" customHeight="1">
      <c r="A3" s="236" t="s">
        <v>1</v>
      </c>
      <c r="B3" s="237" t="s">
        <v>29</v>
      </c>
      <c r="C3" s="234" t="s">
        <v>30</v>
      </c>
      <c r="D3" s="235"/>
      <c r="E3" s="235"/>
    </row>
    <row r="4" spans="1:5" ht="29.65" customHeight="1">
      <c r="A4" s="232"/>
      <c r="B4" s="238"/>
      <c r="C4" s="19" t="s">
        <v>0</v>
      </c>
      <c r="D4" s="19" t="s">
        <v>31</v>
      </c>
      <c r="E4" s="20" t="s">
        <v>32</v>
      </c>
    </row>
    <row r="5" spans="1:5" s="26" customFormat="1" ht="30.4" customHeight="1">
      <c r="A5" s="22" t="s">
        <v>34</v>
      </c>
      <c r="B5" s="23">
        <f>+SUM(B6:B30)</f>
        <v>43</v>
      </c>
      <c r="C5" s="24">
        <f>+SUM(C6:C30)</f>
        <v>2285</v>
      </c>
      <c r="D5" s="24">
        <f>+SUM(D6:D30)</f>
        <v>1098</v>
      </c>
      <c r="E5" s="24">
        <f>+SUM(E6:E30)</f>
        <v>1187</v>
      </c>
    </row>
    <row r="6" spans="1:5" s="9" customFormat="1" ht="27.75" customHeight="1">
      <c r="A6" s="10" t="s">
        <v>6</v>
      </c>
      <c r="B6" s="7">
        <v>4</v>
      </c>
      <c r="C6" s="7">
        <v>282</v>
      </c>
      <c r="D6" s="7">
        <v>84</v>
      </c>
      <c r="E6" s="7">
        <v>198</v>
      </c>
    </row>
    <row r="7" spans="1:5" s="8" customFormat="1" ht="27.75" customHeight="1">
      <c r="A7" s="10" t="s">
        <v>7</v>
      </c>
      <c r="B7" s="7">
        <v>1</v>
      </c>
      <c r="C7" s="7">
        <v>100</v>
      </c>
      <c r="D7" s="7">
        <v>55</v>
      </c>
      <c r="E7" s="7">
        <v>45</v>
      </c>
    </row>
    <row r="8" spans="1:5" s="9" customFormat="1" ht="27.75" customHeight="1">
      <c r="A8" s="10" t="s">
        <v>8</v>
      </c>
      <c r="B8" s="7">
        <v>2</v>
      </c>
      <c r="C8" s="7">
        <v>123</v>
      </c>
      <c r="D8" s="7">
        <v>43</v>
      </c>
      <c r="E8" s="7">
        <v>80</v>
      </c>
    </row>
    <row r="9" spans="1:5" s="9" customFormat="1" ht="27.75" customHeight="1">
      <c r="A9" s="10" t="s">
        <v>9</v>
      </c>
      <c r="B9" s="7">
        <v>4</v>
      </c>
      <c r="C9" s="7">
        <v>190</v>
      </c>
      <c r="D9" s="7">
        <v>95</v>
      </c>
      <c r="E9" s="7">
        <v>95</v>
      </c>
    </row>
    <row r="10" spans="1:5" s="6" customFormat="1" ht="27.75" customHeight="1">
      <c r="A10" s="10" t="s">
        <v>2</v>
      </c>
      <c r="B10" s="7">
        <v>1</v>
      </c>
      <c r="C10" s="7">
        <v>85</v>
      </c>
      <c r="D10" s="7">
        <v>32</v>
      </c>
      <c r="E10" s="7">
        <v>53</v>
      </c>
    </row>
    <row r="11" spans="1:5" s="6" customFormat="1" ht="27.75" customHeight="1">
      <c r="A11" s="10" t="s">
        <v>3</v>
      </c>
      <c r="B11" s="7">
        <v>1</v>
      </c>
      <c r="C11" s="7">
        <v>27</v>
      </c>
      <c r="D11" s="7">
        <v>17</v>
      </c>
      <c r="E11" s="7">
        <v>10</v>
      </c>
    </row>
    <row r="12" spans="1:5" s="6" customFormat="1" ht="27.75" customHeight="1">
      <c r="A12" s="10" t="s">
        <v>10</v>
      </c>
      <c r="B12" s="7">
        <v>1</v>
      </c>
      <c r="C12" s="7">
        <v>48</v>
      </c>
      <c r="D12" s="7">
        <v>29</v>
      </c>
      <c r="E12" s="7">
        <v>19</v>
      </c>
    </row>
    <row r="13" spans="1:5" s="14" customFormat="1" ht="27.75" customHeight="1">
      <c r="A13" s="10" t="s">
        <v>11</v>
      </c>
      <c r="B13" s="12">
        <v>2</v>
      </c>
      <c r="C13" s="12">
        <v>85</v>
      </c>
      <c r="D13" s="12">
        <v>47</v>
      </c>
      <c r="E13" s="12">
        <v>38</v>
      </c>
    </row>
    <row r="14" spans="1:5" s="16" customFormat="1" ht="27.75" customHeight="1">
      <c r="A14" s="10" t="s">
        <v>4</v>
      </c>
      <c r="B14" s="12">
        <v>1</v>
      </c>
      <c r="C14" s="12">
        <v>43</v>
      </c>
      <c r="D14" s="12">
        <v>29</v>
      </c>
      <c r="E14" s="12">
        <v>14</v>
      </c>
    </row>
    <row r="15" spans="1:5" s="6" customFormat="1" ht="27.75" customHeight="1">
      <c r="A15" s="10" t="s">
        <v>12</v>
      </c>
      <c r="B15" s="7">
        <v>1</v>
      </c>
      <c r="C15" s="7">
        <v>60</v>
      </c>
      <c r="D15" s="7">
        <v>25</v>
      </c>
      <c r="E15" s="7">
        <v>35</v>
      </c>
    </row>
    <row r="16" spans="1:5" s="6" customFormat="1" ht="27.75" customHeight="1">
      <c r="A16" s="10" t="s">
        <v>13</v>
      </c>
      <c r="B16" s="7">
        <v>1</v>
      </c>
      <c r="C16" s="7">
        <v>21</v>
      </c>
      <c r="D16" s="7">
        <v>12</v>
      </c>
      <c r="E16" s="7">
        <v>9</v>
      </c>
    </row>
    <row r="17" spans="1:5" s="9" customFormat="1" ht="27.75" customHeight="1">
      <c r="A17" s="10" t="s">
        <v>14</v>
      </c>
      <c r="B17" s="7">
        <v>1</v>
      </c>
      <c r="C17" s="7">
        <v>73</v>
      </c>
      <c r="D17" s="7">
        <v>36</v>
      </c>
      <c r="E17" s="7">
        <v>37</v>
      </c>
    </row>
    <row r="18" spans="1:5" s="9" customFormat="1" ht="27.75" customHeight="1">
      <c r="A18" s="10" t="s">
        <v>15</v>
      </c>
      <c r="B18" s="7">
        <v>5</v>
      </c>
      <c r="C18" s="7">
        <v>392</v>
      </c>
      <c r="D18" s="7">
        <v>162</v>
      </c>
      <c r="E18" s="7">
        <v>230</v>
      </c>
    </row>
    <row r="19" spans="1:5" s="9" customFormat="1" ht="27.75" customHeight="1">
      <c r="A19" s="10" t="s">
        <v>16</v>
      </c>
      <c r="B19" s="7">
        <v>2</v>
      </c>
      <c r="C19" s="7">
        <v>142</v>
      </c>
      <c r="D19" s="7">
        <v>84</v>
      </c>
      <c r="E19" s="7">
        <v>58</v>
      </c>
    </row>
    <row r="20" spans="1:5" s="9" customFormat="1" ht="27.75" customHeight="1">
      <c r="A20" s="10" t="s">
        <v>17</v>
      </c>
      <c r="B20" s="12">
        <v>1</v>
      </c>
      <c r="C20" s="12">
        <v>80</v>
      </c>
      <c r="D20" s="12">
        <v>35</v>
      </c>
      <c r="E20" s="12">
        <v>45</v>
      </c>
    </row>
    <row r="21" spans="1:5" s="9" customFormat="1" ht="27.75" customHeight="1">
      <c r="A21" s="10" t="s">
        <v>18</v>
      </c>
      <c r="B21" s="12">
        <v>1</v>
      </c>
      <c r="C21" s="12">
        <v>45</v>
      </c>
      <c r="D21" s="12">
        <v>20</v>
      </c>
      <c r="E21" s="12">
        <v>25</v>
      </c>
    </row>
    <row r="22" spans="1:5" s="9" customFormat="1" ht="27.75" customHeight="1">
      <c r="A22" s="10" t="s">
        <v>19</v>
      </c>
      <c r="B22" s="12">
        <v>1</v>
      </c>
      <c r="C22" s="12">
        <v>50</v>
      </c>
      <c r="D22" s="12">
        <v>19</v>
      </c>
      <c r="E22" s="12">
        <v>31</v>
      </c>
    </row>
    <row r="23" spans="1:5" s="9" customFormat="1" ht="27.75" customHeight="1">
      <c r="A23" s="10" t="s">
        <v>20</v>
      </c>
      <c r="B23" s="12">
        <v>1</v>
      </c>
      <c r="C23" s="12">
        <v>55</v>
      </c>
      <c r="D23" s="12">
        <v>35</v>
      </c>
      <c r="E23" s="12">
        <v>20</v>
      </c>
    </row>
    <row r="24" spans="1:5" s="9" customFormat="1" ht="27.75" customHeight="1">
      <c r="A24" s="10" t="s">
        <v>21</v>
      </c>
      <c r="B24" s="12">
        <v>1</v>
      </c>
      <c r="C24" s="12">
        <v>42</v>
      </c>
      <c r="D24" s="12">
        <v>22</v>
      </c>
      <c r="E24" s="12">
        <v>20</v>
      </c>
    </row>
    <row r="25" spans="1:5" s="9" customFormat="1" ht="27.75" customHeight="1">
      <c r="A25" s="10" t="s">
        <v>22</v>
      </c>
      <c r="B25" s="12">
        <v>2</v>
      </c>
      <c r="C25" s="12">
        <v>62</v>
      </c>
      <c r="D25" s="12">
        <v>42</v>
      </c>
      <c r="E25" s="12">
        <v>20</v>
      </c>
    </row>
    <row r="26" spans="1:5" s="9" customFormat="1" ht="27.75" customHeight="1">
      <c r="A26" s="10" t="s">
        <v>23</v>
      </c>
      <c r="B26" s="12">
        <v>1</v>
      </c>
      <c r="C26" s="12">
        <v>50</v>
      </c>
      <c r="D26" s="12">
        <v>32</v>
      </c>
      <c r="E26" s="12">
        <v>18</v>
      </c>
    </row>
    <row r="27" spans="1:5" s="9" customFormat="1" ht="27.75" customHeight="1">
      <c r="A27" s="10" t="s">
        <v>24</v>
      </c>
      <c r="B27" s="7">
        <v>1</v>
      </c>
      <c r="C27" s="7">
        <v>63</v>
      </c>
      <c r="D27" s="7">
        <v>39</v>
      </c>
      <c r="E27" s="7">
        <v>24</v>
      </c>
    </row>
    <row r="28" spans="1:5" s="9" customFormat="1" ht="27.75" customHeight="1">
      <c r="A28" s="10" t="s">
        <v>25</v>
      </c>
      <c r="B28" s="7">
        <v>3</v>
      </c>
      <c r="C28" s="7">
        <v>9</v>
      </c>
      <c r="D28" s="7">
        <v>0</v>
      </c>
      <c r="E28" s="7">
        <v>9</v>
      </c>
    </row>
    <row r="29" spans="1:5" s="9" customFormat="1" ht="27.75" customHeight="1">
      <c r="A29" s="10" t="s">
        <v>26</v>
      </c>
      <c r="B29" s="7">
        <v>2</v>
      </c>
      <c r="C29" s="12">
        <v>86</v>
      </c>
      <c r="D29" s="12">
        <v>62</v>
      </c>
      <c r="E29" s="12">
        <v>24</v>
      </c>
    </row>
    <row r="30" spans="1:5" s="9" customFormat="1" ht="27.75" customHeight="1" thickBot="1">
      <c r="A30" s="17" t="s">
        <v>27</v>
      </c>
      <c r="B30" s="18">
        <v>2</v>
      </c>
      <c r="C30" s="18">
        <v>72</v>
      </c>
      <c r="D30" s="18">
        <v>42</v>
      </c>
      <c r="E30" s="18">
        <v>30</v>
      </c>
    </row>
    <row r="31" spans="1:5" ht="20.65" customHeight="1">
      <c r="A31" s="21" t="s">
        <v>33</v>
      </c>
    </row>
    <row r="32" spans="1:5" ht="15" customHeight="1"/>
    <row r="37" spans="1:5" ht="29.65" customHeight="1">
      <c r="A37" s="233"/>
      <c r="B37" s="233"/>
      <c r="C37" s="233"/>
      <c r="D37" s="233"/>
      <c r="E37" s="233"/>
    </row>
  </sheetData>
  <mergeCells count="6">
    <mergeCell ref="A37:E37"/>
    <mergeCell ref="C3:E3"/>
    <mergeCell ref="A1:E1"/>
    <mergeCell ref="A2:E2"/>
    <mergeCell ref="A3:A4"/>
    <mergeCell ref="B3:B4"/>
  </mergeCells>
  <phoneticPr fontId="1" type="noConversion"/>
  <pageMargins left="0.98425196850393704" right="0" top="0.59" bottom="0.39370078740157483" header="0.39" footer="0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25"/>
  <sheetViews>
    <sheetView view="pageBreakPreview" zoomScale="25" zoomScaleNormal="55" zoomScaleSheetLayoutView="25" workbookViewId="0">
      <selection activeCell="B6" sqref="B6:E6"/>
    </sheetView>
  </sheetViews>
  <sheetFormatPr defaultRowHeight="35.25"/>
  <cols>
    <col min="1" max="1" width="31.75" style="166" customWidth="1"/>
    <col min="2" max="2" width="21.875" style="121" customWidth="1"/>
    <col min="3" max="4" width="21.125" style="121" bestFit="1" customWidth="1"/>
    <col min="5" max="5" width="18.25" style="121" bestFit="1" customWidth="1"/>
    <col min="6" max="6" width="11.125" style="118" bestFit="1" customWidth="1"/>
    <col min="7" max="7" width="15.75" style="118" bestFit="1" customWidth="1"/>
    <col min="8" max="8" width="11.125" style="118" bestFit="1" customWidth="1"/>
    <col min="9" max="9" width="15.75" style="118" bestFit="1" customWidth="1"/>
    <col min="10" max="10" width="11.125" style="118" bestFit="1" customWidth="1"/>
    <col min="11" max="15" width="15.75" style="118" bestFit="1" customWidth="1"/>
    <col min="16" max="16" width="11.125" style="118" bestFit="1" customWidth="1"/>
    <col min="17" max="23" width="15.75" style="118" bestFit="1" customWidth="1"/>
    <col min="24" max="24" width="11.125" style="118" bestFit="1" customWidth="1"/>
    <col min="25" max="25" width="15.75" style="118" bestFit="1" customWidth="1"/>
    <col min="26" max="26" width="11.125" style="118" bestFit="1" customWidth="1"/>
    <col min="27" max="27" width="15.75" style="118" bestFit="1" customWidth="1"/>
    <col min="28" max="28" width="11.125" style="118" hidden="1" customWidth="1"/>
    <col min="29" max="29" width="15.75" style="118" hidden="1" customWidth="1"/>
    <col min="30" max="30" width="11.125" style="118" bestFit="1" customWidth="1"/>
    <col min="31" max="31" width="15.75" style="118" bestFit="1" customWidth="1"/>
    <col min="32" max="32" width="11.125" style="118" bestFit="1" customWidth="1"/>
    <col min="33" max="33" width="15.75" style="118" customWidth="1"/>
    <col min="34" max="34" width="11.125" style="118" bestFit="1" customWidth="1"/>
    <col min="35" max="35" width="15.75" style="118" bestFit="1" customWidth="1"/>
    <col min="36" max="36" width="11.125" style="118" bestFit="1" customWidth="1"/>
    <col min="37" max="37" width="15.75" style="118" bestFit="1" customWidth="1"/>
    <col min="38" max="38" width="11.125" style="118" bestFit="1" customWidth="1"/>
    <col min="39" max="39" width="15.75" style="118" bestFit="1" customWidth="1"/>
    <col min="40" max="40" width="11.125" style="118" hidden="1" customWidth="1"/>
    <col min="41" max="41" width="15.75" style="118" hidden="1" customWidth="1"/>
    <col min="42" max="42" width="11.125" style="118" bestFit="1" customWidth="1"/>
    <col min="43" max="43" width="15.75" style="118" bestFit="1" customWidth="1"/>
    <col min="44" max="44" width="11.125" style="118" bestFit="1" customWidth="1"/>
    <col min="45" max="45" width="15.75" style="118" bestFit="1" customWidth="1"/>
    <col min="46" max="46" width="11.125" style="118" bestFit="1" customWidth="1"/>
    <col min="47" max="47" width="15.75" style="118" bestFit="1" customWidth="1"/>
    <col min="48" max="48" width="11.125" style="118" bestFit="1" customWidth="1"/>
    <col min="49" max="49" width="15.75" style="118" customWidth="1"/>
    <col min="50" max="50" width="11.125" style="118" bestFit="1" customWidth="1"/>
    <col min="51" max="51" width="15.75" style="118" bestFit="1" customWidth="1"/>
    <col min="52" max="52" width="11.125" style="118" bestFit="1" customWidth="1"/>
    <col min="53" max="53" width="15.75" style="118" bestFit="1" customWidth="1"/>
    <col min="54" max="54" width="11.125" style="118" bestFit="1" customWidth="1"/>
    <col min="55" max="55" width="15.75" style="118" bestFit="1" customWidth="1"/>
    <col min="56" max="56" width="0" style="118" hidden="1" customWidth="1"/>
    <col min="57" max="57" width="5.5" style="118" hidden="1" customWidth="1"/>
    <col min="58" max="58" width="18.25" style="118" bestFit="1" customWidth="1"/>
    <col min="59" max="16384" width="9" style="118"/>
  </cols>
  <sheetData>
    <row r="1" spans="1:58" s="147" customFormat="1" ht="132" customHeight="1">
      <c r="A1" s="191" t="s">
        <v>223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</row>
    <row r="2" spans="1:58" s="147" customFormat="1" ht="42" customHeight="1" thickBot="1">
      <c r="A2" s="192" t="s">
        <v>238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</row>
    <row r="3" spans="1:58" s="117" customFormat="1" ht="53.25" hidden="1" customHeight="1" thickBot="1">
      <c r="A3" s="158"/>
      <c r="B3" s="122"/>
      <c r="C3" s="122"/>
      <c r="BB3" s="193" t="s">
        <v>239</v>
      </c>
      <c r="BC3" s="193"/>
      <c r="BD3" s="193"/>
      <c r="BE3" s="193"/>
    </row>
    <row r="4" spans="1:58" s="159" customFormat="1" ht="125.25" customHeight="1">
      <c r="A4" s="194" t="s">
        <v>160</v>
      </c>
      <c r="B4" s="196" t="s">
        <v>144</v>
      </c>
      <c r="C4" s="198" t="s">
        <v>145</v>
      </c>
      <c r="D4" s="198"/>
      <c r="E4" s="198"/>
      <c r="F4" s="199" t="s">
        <v>241</v>
      </c>
      <c r="G4" s="199"/>
      <c r="H4" s="199" t="s">
        <v>240</v>
      </c>
      <c r="I4" s="199"/>
      <c r="J4" s="199" t="s">
        <v>242</v>
      </c>
      <c r="K4" s="199"/>
      <c r="L4" s="188" t="s">
        <v>243</v>
      </c>
      <c r="M4" s="189"/>
      <c r="N4" s="188" t="s">
        <v>244</v>
      </c>
      <c r="O4" s="189"/>
      <c r="P4" s="188" t="s">
        <v>245</v>
      </c>
      <c r="Q4" s="189"/>
      <c r="R4" s="188" t="s">
        <v>246</v>
      </c>
      <c r="S4" s="189"/>
      <c r="T4" s="188" t="s">
        <v>247</v>
      </c>
      <c r="U4" s="189"/>
      <c r="V4" s="188" t="s">
        <v>248</v>
      </c>
      <c r="W4" s="189"/>
      <c r="X4" s="188" t="s">
        <v>249</v>
      </c>
      <c r="Y4" s="189"/>
      <c r="Z4" s="188" t="s">
        <v>250</v>
      </c>
      <c r="AA4" s="189"/>
      <c r="AB4" s="188" t="s">
        <v>251</v>
      </c>
      <c r="AC4" s="189"/>
      <c r="AD4" s="188" t="s">
        <v>252</v>
      </c>
      <c r="AE4" s="189"/>
      <c r="AF4" s="188" t="s">
        <v>253</v>
      </c>
      <c r="AG4" s="189"/>
      <c r="AH4" s="188" t="s">
        <v>254</v>
      </c>
      <c r="AI4" s="189"/>
      <c r="AJ4" s="188" t="s">
        <v>255</v>
      </c>
      <c r="AK4" s="189"/>
      <c r="AL4" s="188" t="s">
        <v>256</v>
      </c>
      <c r="AM4" s="189"/>
      <c r="AN4" s="188" t="s">
        <v>257</v>
      </c>
      <c r="AO4" s="189"/>
      <c r="AP4" s="188" t="s">
        <v>258</v>
      </c>
      <c r="AQ4" s="189"/>
      <c r="AR4" s="188" t="s">
        <v>259</v>
      </c>
      <c r="AS4" s="189"/>
      <c r="AT4" s="188" t="s">
        <v>260</v>
      </c>
      <c r="AU4" s="189"/>
      <c r="AV4" s="188" t="s">
        <v>261</v>
      </c>
      <c r="AW4" s="189"/>
      <c r="AX4" s="188" t="s">
        <v>262</v>
      </c>
      <c r="AY4" s="189"/>
      <c r="AZ4" s="188" t="s">
        <v>263</v>
      </c>
      <c r="BA4" s="189"/>
      <c r="BB4" s="188" t="s">
        <v>264</v>
      </c>
      <c r="BC4" s="189"/>
      <c r="BD4" s="188" t="s">
        <v>265</v>
      </c>
      <c r="BE4" s="190"/>
    </row>
    <row r="5" spans="1:58" s="159" customFormat="1" ht="129.75" customHeight="1">
      <c r="A5" s="195"/>
      <c r="B5" s="197"/>
      <c r="C5" s="160" t="s">
        <v>134</v>
      </c>
      <c r="D5" s="160" t="s">
        <v>132</v>
      </c>
      <c r="E5" s="160" t="s">
        <v>133</v>
      </c>
      <c r="F5" s="161" t="s">
        <v>266</v>
      </c>
      <c r="G5" s="161" t="s">
        <v>267</v>
      </c>
      <c r="H5" s="161" t="s">
        <v>266</v>
      </c>
      <c r="I5" s="161" t="s">
        <v>267</v>
      </c>
      <c r="J5" s="161" t="s">
        <v>266</v>
      </c>
      <c r="K5" s="161" t="s">
        <v>267</v>
      </c>
      <c r="L5" s="161" t="s">
        <v>266</v>
      </c>
      <c r="M5" s="161" t="s">
        <v>267</v>
      </c>
      <c r="N5" s="161" t="s">
        <v>266</v>
      </c>
      <c r="O5" s="161" t="s">
        <v>267</v>
      </c>
      <c r="P5" s="161" t="s">
        <v>266</v>
      </c>
      <c r="Q5" s="161" t="s">
        <v>267</v>
      </c>
      <c r="R5" s="161" t="s">
        <v>266</v>
      </c>
      <c r="S5" s="161" t="s">
        <v>267</v>
      </c>
      <c r="T5" s="161" t="s">
        <v>266</v>
      </c>
      <c r="U5" s="161" t="s">
        <v>267</v>
      </c>
      <c r="V5" s="161" t="s">
        <v>266</v>
      </c>
      <c r="W5" s="161" t="s">
        <v>267</v>
      </c>
      <c r="X5" s="161" t="s">
        <v>266</v>
      </c>
      <c r="Y5" s="161" t="s">
        <v>267</v>
      </c>
      <c r="Z5" s="161" t="s">
        <v>266</v>
      </c>
      <c r="AA5" s="161" t="s">
        <v>267</v>
      </c>
      <c r="AB5" s="161" t="s">
        <v>266</v>
      </c>
      <c r="AC5" s="161" t="s">
        <v>267</v>
      </c>
      <c r="AD5" s="161" t="s">
        <v>266</v>
      </c>
      <c r="AE5" s="161" t="s">
        <v>267</v>
      </c>
      <c r="AF5" s="161" t="s">
        <v>266</v>
      </c>
      <c r="AG5" s="161" t="s">
        <v>267</v>
      </c>
      <c r="AH5" s="161" t="s">
        <v>266</v>
      </c>
      <c r="AI5" s="161" t="s">
        <v>267</v>
      </c>
      <c r="AJ5" s="161" t="s">
        <v>266</v>
      </c>
      <c r="AK5" s="161" t="s">
        <v>267</v>
      </c>
      <c r="AL5" s="161" t="s">
        <v>266</v>
      </c>
      <c r="AM5" s="161" t="s">
        <v>267</v>
      </c>
      <c r="AN5" s="161" t="s">
        <v>266</v>
      </c>
      <c r="AO5" s="161" t="s">
        <v>267</v>
      </c>
      <c r="AP5" s="161" t="s">
        <v>266</v>
      </c>
      <c r="AQ5" s="161" t="s">
        <v>267</v>
      </c>
      <c r="AR5" s="161" t="s">
        <v>266</v>
      </c>
      <c r="AS5" s="161" t="s">
        <v>267</v>
      </c>
      <c r="AT5" s="161" t="s">
        <v>266</v>
      </c>
      <c r="AU5" s="161" t="s">
        <v>267</v>
      </c>
      <c r="AV5" s="161" t="s">
        <v>266</v>
      </c>
      <c r="AW5" s="161" t="s">
        <v>267</v>
      </c>
      <c r="AX5" s="161" t="s">
        <v>266</v>
      </c>
      <c r="AY5" s="161" t="s">
        <v>267</v>
      </c>
      <c r="AZ5" s="161" t="s">
        <v>266</v>
      </c>
      <c r="BA5" s="161" t="s">
        <v>267</v>
      </c>
      <c r="BB5" s="161" t="s">
        <v>266</v>
      </c>
      <c r="BC5" s="161" t="s">
        <v>267</v>
      </c>
      <c r="BD5" s="161" t="s">
        <v>266</v>
      </c>
      <c r="BE5" s="162" t="s">
        <v>267</v>
      </c>
    </row>
    <row r="6" spans="1:58" s="147" customFormat="1" ht="70.5">
      <c r="A6" s="163" t="s">
        <v>217</v>
      </c>
      <c r="B6" s="167">
        <f t="shared" ref="B6:AG6" si="0">SUM(B7:B21)</f>
        <v>243</v>
      </c>
      <c r="C6" s="168">
        <f t="shared" si="0"/>
        <v>15685</v>
      </c>
      <c r="D6" s="168">
        <f t="shared" si="0"/>
        <v>10424</v>
      </c>
      <c r="E6" s="169">
        <f t="shared" si="0"/>
        <v>5261</v>
      </c>
      <c r="F6" s="170">
        <f t="shared" si="0"/>
        <v>222</v>
      </c>
      <c r="G6" s="170">
        <f t="shared" si="0"/>
        <v>99</v>
      </c>
      <c r="H6" s="170">
        <f t="shared" si="0"/>
        <v>62</v>
      </c>
      <c r="I6" s="170">
        <f t="shared" si="0"/>
        <v>12</v>
      </c>
      <c r="J6" s="170">
        <f t="shared" si="0"/>
        <v>56</v>
      </c>
      <c r="K6" s="170">
        <f t="shared" si="0"/>
        <v>42</v>
      </c>
      <c r="L6" s="170">
        <f t="shared" si="0"/>
        <v>1792</v>
      </c>
      <c r="M6" s="170">
        <f t="shared" si="0"/>
        <v>1699</v>
      </c>
      <c r="N6" s="170">
        <f t="shared" si="0"/>
        <v>1064</v>
      </c>
      <c r="O6" s="170">
        <f t="shared" si="0"/>
        <v>180</v>
      </c>
      <c r="P6" s="170">
        <f t="shared" si="0"/>
        <v>286</v>
      </c>
      <c r="Q6" s="170">
        <f t="shared" si="0"/>
        <v>195</v>
      </c>
      <c r="R6" s="170">
        <f t="shared" si="0"/>
        <v>1449</v>
      </c>
      <c r="S6" s="170">
        <f t="shared" si="0"/>
        <v>805</v>
      </c>
      <c r="T6" s="170">
        <f t="shared" si="0"/>
        <v>2949</v>
      </c>
      <c r="U6" s="170">
        <f t="shared" si="0"/>
        <v>888</v>
      </c>
      <c r="V6" s="170">
        <f t="shared" si="0"/>
        <v>1327</v>
      </c>
      <c r="W6" s="170">
        <f t="shared" si="0"/>
        <v>716</v>
      </c>
      <c r="X6" s="170">
        <f t="shared" si="0"/>
        <v>172</v>
      </c>
      <c r="Y6" s="170">
        <f t="shared" si="0"/>
        <v>60</v>
      </c>
      <c r="Z6" s="170">
        <f t="shared" si="0"/>
        <v>163</v>
      </c>
      <c r="AA6" s="170">
        <f t="shared" si="0"/>
        <v>112</v>
      </c>
      <c r="AB6" s="170">
        <f t="shared" si="0"/>
        <v>0</v>
      </c>
      <c r="AC6" s="170">
        <f t="shared" si="0"/>
        <v>0</v>
      </c>
      <c r="AD6" s="170">
        <f t="shared" si="0"/>
        <v>139</v>
      </c>
      <c r="AE6" s="170">
        <f t="shared" si="0"/>
        <v>112</v>
      </c>
      <c r="AF6" s="170">
        <f t="shared" si="0"/>
        <v>106</v>
      </c>
      <c r="AG6" s="170">
        <f t="shared" si="0"/>
        <v>53</v>
      </c>
      <c r="AH6" s="170">
        <f t="shared" ref="AH6:BE6" si="1">SUM(AH7:AH21)</f>
        <v>73</v>
      </c>
      <c r="AI6" s="170">
        <f t="shared" si="1"/>
        <v>23</v>
      </c>
      <c r="AJ6" s="170">
        <f t="shared" si="1"/>
        <v>23</v>
      </c>
      <c r="AK6" s="170">
        <f t="shared" si="1"/>
        <v>19</v>
      </c>
      <c r="AL6" s="170">
        <f t="shared" si="1"/>
        <v>405</v>
      </c>
      <c r="AM6" s="170">
        <f t="shared" si="1"/>
        <v>121</v>
      </c>
      <c r="AN6" s="170">
        <f t="shared" si="1"/>
        <v>0</v>
      </c>
      <c r="AO6" s="170">
        <f t="shared" si="1"/>
        <v>0</v>
      </c>
      <c r="AP6" s="170">
        <f t="shared" si="1"/>
        <v>123</v>
      </c>
      <c r="AQ6" s="170">
        <f t="shared" si="1"/>
        <v>58</v>
      </c>
      <c r="AR6" s="170">
        <f t="shared" si="1"/>
        <v>98</v>
      </c>
      <c r="AS6" s="170">
        <f t="shared" si="1"/>
        <v>37</v>
      </c>
      <c r="AT6" s="170">
        <f t="shared" si="1"/>
        <v>101</v>
      </c>
      <c r="AU6" s="170">
        <f t="shared" si="1"/>
        <v>90</v>
      </c>
      <c r="AV6" s="170">
        <f t="shared" si="1"/>
        <v>83</v>
      </c>
      <c r="AW6" s="170">
        <f t="shared" si="1"/>
        <v>51</v>
      </c>
      <c r="AX6" s="170">
        <f t="shared" si="1"/>
        <v>40</v>
      </c>
      <c r="AY6" s="170">
        <f t="shared" si="1"/>
        <v>16</v>
      </c>
      <c r="AZ6" s="170">
        <f t="shared" si="1"/>
        <v>22</v>
      </c>
      <c r="BA6" s="170">
        <f t="shared" si="1"/>
        <v>3</v>
      </c>
      <c r="BB6" s="170">
        <f t="shared" si="1"/>
        <v>9</v>
      </c>
      <c r="BC6" s="170">
        <f t="shared" si="1"/>
        <v>23</v>
      </c>
      <c r="BD6" s="148">
        <f t="shared" si="1"/>
        <v>0</v>
      </c>
      <c r="BE6" s="149">
        <f t="shared" si="1"/>
        <v>0</v>
      </c>
      <c r="BF6" s="150"/>
    </row>
    <row r="7" spans="1:58" s="153" customFormat="1" ht="168" customHeight="1">
      <c r="A7" s="164" t="s">
        <v>143</v>
      </c>
      <c r="B7" s="171">
        <v>2</v>
      </c>
      <c r="C7" s="169">
        <f>D7+E7</f>
        <v>379</v>
      </c>
      <c r="D7" s="172">
        <v>158</v>
      </c>
      <c r="E7" s="172">
        <v>221</v>
      </c>
      <c r="F7" s="173">
        <v>9</v>
      </c>
      <c r="G7" s="173">
        <v>1</v>
      </c>
      <c r="H7" s="173">
        <v>0</v>
      </c>
      <c r="I7" s="173">
        <v>0</v>
      </c>
      <c r="J7" s="173">
        <v>0</v>
      </c>
      <c r="K7" s="173">
        <v>0</v>
      </c>
      <c r="L7" s="173">
        <v>158</v>
      </c>
      <c r="M7" s="173">
        <v>221</v>
      </c>
      <c r="N7" s="173">
        <v>0</v>
      </c>
      <c r="O7" s="173">
        <v>0</v>
      </c>
      <c r="P7" s="173">
        <v>0</v>
      </c>
      <c r="Q7" s="173">
        <v>0</v>
      </c>
      <c r="R7" s="173">
        <v>0</v>
      </c>
      <c r="S7" s="173">
        <v>0</v>
      </c>
      <c r="T7" s="173">
        <v>0</v>
      </c>
      <c r="U7" s="173">
        <v>0</v>
      </c>
      <c r="V7" s="173">
        <v>0</v>
      </c>
      <c r="W7" s="173">
        <v>0</v>
      </c>
      <c r="X7" s="173">
        <v>0</v>
      </c>
      <c r="Y7" s="173">
        <v>0</v>
      </c>
      <c r="Z7" s="173">
        <v>0</v>
      </c>
      <c r="AA7" s="173">
        <v>0</v>
      </c>
      <c r="AB7" s="173">
        <v>0</v>
      </c>
      <c r="AC7" s="173">
        <v>0</v>
      </c>
      <c r="AD7" s="173">
        <v>0</v>
      </c>
      <c r="AE7" s="173">
        <v>0</v>
      </c>
      <c r="AF7" s="173">
        <v>0</v>
      </c>
      <c r="AG7" s="173">
        <v>0</v>
      </c>
      <c r="AH7" s="173">
        <v>0</v>
      </c>
      <c r="AI7" s="173">
        <v>0</v>
      </c>
      <c r="AJ7" s="173">
        <v>0</v>
      </c>
      <c r="AK7" s="173">
        <v>0</v>
      </c>
      <c r="AL7" s="173">
        <v>0</v>
      </c>
      <c r="AM7" s="173">
        <v>0</v>
      </c>
      <c r="AN7" s="173">
        <v>0</v>
      </c>
      <c r="AO7" s="173">
        <v>0</v>
      </c>
      <c r="AP7" s="173">
        <v>0</v>
      </c>
      <c r="AQ7" s="173">
        <v>0</v>
      </c>
      <c r="AR7" s="173">
        <v>0</v>
      </c>
      <c r="AS7" s="173">
        <v>0</v>
      </c>
      <c r="AT7" s="173">
        <v>0</v>
      </c>
      <c r="AU7" s="173">
        <v>0</v>
      </c>
      <c r="AV7" s="173">
        <v>0</v>
      </c>
      <c r="AW7" s="173">
        <v>0</v>
      </c>
      <c r="AX7" s="173">
        <v>0</v>
      </c>
      <c r="AY7" s="173">
        <v>0</v>
      </c>
      <c r="AZ7" s="173">
        <v>0</v>
      </c>
      <c r="BA7" s="173">
        <v>0</v>
      </c>
      <c r="BB7" s="173">
        <v>0</v>
      </c>
      <c r="BC7" s="173">
        <v>0</v>
      </c>
      <c r="BD7" s="151">
        <v>0</v>
      </c>
      <c r="BE7" s="152">
        <v>0</v>
      </c>
    </row>
    <row r="8" spans="1:58" s="153" customFormat="1" ht="183" customHeight="1">
      <c r="A8" s="164" t="s">
        <v>228</v>
      </c>
      <c r="B8" s="174">
        <v>4</v>
      </c>
      <c r="C8" s="169">
        <f t="shared" ref="C8:C21" si="2">D8+E8</f>
        <v>278</v>
      </c>
      <c r="D8" s="175">
        <v>104</v>
      </c>
      <c r="E8" s="175">
        <v>174</v>
      </c>
      <c r="F8" s="173">
        <v>0</v>
      </c>
      <c r="G8" s="173">
        <v>1</v>
      </c>
      <c r="H8" s="173">
        <v>0</v>
      </c>
      <c r="I8" s="173">
        <v>0</v>
      </c>
      <c r="J8" s="173">
        <v>0</v>
      </c>
      <c r="K8" s="173">
        <v>0</v>
      </c>
      <c r="L8" s="173">
        <v>104</v>
      </c>
      <c r="M8" s="173">
        <v>174</v>
      </c>
      <c r="N8" s="173">
        <v>0</v>
      </c>
      <c r="O8" s="173">
        <v>0</v>
      </c>
      <c r="P8" s="173">
        <v>0</v>
      </c>
      <c r="Q8" s="173">
        <v>0</v>
      </c>
      <c r="R8" s="173">
        <v>0</v>
      </c>
      <c r="S8" s="173">
        <v>0</v>
      </c>
      <c r="T8" s="173">
        <v>0</v>
      </c>
      <c r="U8" s="173">
        <v>0</v>
      </c>
      <c r="V8" s="173">
        <v>0</v>
      </c>
      <c r="W8" s="173">
        <v>0</v>
      </c>
      <c r="X8" s="173">
        <v>0</v>
      </c>
      <c r="Y8" s="173">
        <v>0</v>
      </c>
      <c r="Z8" s="173">
        <v>0</v>
      </c>
      <c r="AA8" s="173">
        <v>0</v>
      </c>
      <c r="AB8" s="173">
        <v>0</v>
      </c>
      <c r="AC8" s="173">
        <v>0</v>
      </c>
      <c r="AD8" s="173">
        <v>0</v>
      </c>
      <c r="AE8" s="173">
        <v>0</v>
      </c>
      <c r="AF8" s="173">
        <v>0</v>
      </c>
      <c r="AG8" s="173">
        <v>0</v>
      </c>
      <c r="AH8" s="173">
        <v>0</v>
      </c>
      <c r="AI8" s="173">
        <v>0</v>
      </c>
      <c r="AJ8" s="173">
        <v>0</v>
      </c>
      <c r="AK8" s="173">
        <v>0</v>
      </c>
      <c r="AL8" s="173">
        <v>0</v>
      </c>
      <c r="AM8" s="173">
        <v>0</v>
      </c>
      <c r="AN8" s="173">
        <v>0</v>
      </c>
      <c r="AO8" s="173">
        <v>0</v>
      </c>
      <c r="AP8" s="173">
        <v>0</v>
      </c>
      <c r="AQ8" s="173">
        <v>0</v>
      </c>
      <c r="AR8" s="173">
        <v>0</v>
      </c>
      <c r="AS8" s="173">
        <v>0</v>
      </c>
      <c r="AT8" s="173">
        <v>0</v>
      </c>
      <c r="AU8" s="173">
        <v>0</v>
      </c>
      <c r="AV8" s="173">
        <v>0</v>
      </c>
      <c r="AW8" s="173">
        <v>0</v>
      </c>
      <c r="AX8" s="173">
        <v>0</v>
      </c>
      <c r="AY8" s="173">
        <v>0</v>
      </c>
      <c r="AZ8" s="173">
        <v>0</v>
      </c>
      <c r="BA8" s="173">
        <v>0</v>
      </c>
      <c r="BB8" s="173">
        <v>0</v>
      </c>
      <c r="BC8" s="173">
        <v>0</v>
      </c>
      <c r="BD8" s="151">
        <v>0</v>
      </c>
      <c r="BE8" s="152">
        <v>0</v>
      </c>
    </row>
    <row r="9" spans="1:58" s="154" customFormat="1" ht="221.25" customHeight="1">
      <c r="A9" s="164" t="s">
        <v>229</v>
      </c>
      <c r="B9" s="174">
        <v>3</v>
      </c>
      <c r="C9" s="169">
        <f t="shared" si="2"/>
        <v>201</v>
      </c>
      <c r="D9" s="175">
        <v>124</v>
      </c>
      <c r="E9" s="175">
        <v>77</v>
      </c>
      <c r="F9" s="173">
        <v>3</v>
      </c>
      <c r="G9" s="173">
        <v>1</v>
      </c>
      <c r="H9" s="173">
        <v>0</v>
      </c>
      <c r="I9" s="173">
        <v>0</v>
      </c>
      <c r="J9" s="173">
        <v>0</v>
      </c>
      <c r="K9" s="173">
        <v>0</v>
      </c>
      <c r="L9" s="173">
        <v>124</v>
      </c>
      <c r="M9" s="173">
        <v>77</v>
      </c>
      <c r="N9" s="173">
        <v>0</v>
      </c>
      <c r="O9" s="173">
        <v>0</v>
      </c>
      <c r="P9" s="173">
        <v>0</v>
      </c>
      <c r="Q9" s="173">
        <v>0</v>
      </c>
      <c r="R9" s="173">
        <v>0</v>
      </c>
      <c r="S9" s="173">
        <v>0</v>
      </c>
      <c r="T9" s="173">
        <v>0</v>
      </c>
      <c r="U9" s="173">
        <v>0</v>
      </c>
      <c r="V9" s="173">
        <v>0</v>
      </c>
      <c r="W9" s="173">
        <v>0</v>
      </c>
      <c r="X9" s="173">
        <v>0</v>
      </c>
      <c r="Y9" s="173">
        <v>0</v>
      </c>
      <c r="Z9" s="173">
        <v>0</v>
      </c>
      <c r="AA9" s="173">
        <v>0</v>
      </c>
      <c r="AB9" s="173">
        <v>0</v>
      </c>
      <c r="AC9" s="173">
        <v>0</v>
      </c>
      <c r="AD9" s="173">
        <v>0</v>
      </c>
      <c r="AE9" s="173">
        <v>0</v>
      </c>
      <c r="AF9" s="173">
        <v>0</v>
      </c>
      <c r="AG9" s="173">
        <v>0</v>
      </c>
      <c r="AH9" s="173">
        <v>0</v>
      </c>
      <c r="AI9" s="173">
        <v>0</v>
      </c>
      <c r="AJ9" s="173">
        <v>0</v>
      </c>
      <c r="AK9" s="173">
        <v>0</v>
      </c>
      <c r="AL9" s="173">
        <v>0</v>
      </c>
      <c r="AM9" s="173">
        <v>0</v>
      </c>
      <c r="AN9" s="173">
        <v>0</v>
      </c>
      <c r="AO9" s="173">
        <v>0</v>
      </c>
      <c r="AP9" s="173">
        <v>0</v>
      </c>
      <c r="AQ9" s="173">
        <v>0</v>
      </c>
      <c r="AR9" s="173">
        <v>0</v>
      </c>
      <c r="AS9" s="173">
        <v>0</v>
      </c>
      <c r="AT9" s="173">
        <v>0</v>
      </c>
      <c r="AU9" s="173">
        <v>0</v>
      </c>
      <c r="AV9" s="173">
        <v>0</v>
      </c>
      <c r="AW9" s="173">
        <v>0</v>
      </c>
      <c r="AX9" s="173">
        <v>0</v>
      </c>
      <c r="AY9" s="173">
        <v>0</v>
      </c>
      <c r="AZ9" s="173">
        <v>0</v>
      </c>
      <c r="BA9" s="173">
        <v>0</v>
      </c>
      <c r="BB9" s="173">
        <v>0</v>
      </c>
      <c r="BC9" s="173">
        <v>0</v>
      </c>
      <c r="BD9" s="151">
        <v>0</v>
      </c>
      <c r="BE9" s="152">
        <v>0</v>
      </c>
    </row>
    <row r="10" spans="1:58" s="154" customFormat="1" ht="218.25" customHeight="1">
      <c r="A10" s="164" t="s">
        <v>230</v>
      </c>
      <c r="B10" s="174">
        <v>4</v>
      </c>
      <c r="C10" s="169">
        <f t="shared" si="2"/>
        <v>298</v>
      </c>
      <c r="D10" s="175">
        <v>98</v>
      </c>
      <c r="E10" s="175">
        <v>200</v>
      </c>
      <c r="F10" s="173">
        <v>1</v>
      </c>
      <c r="G10" s="173">
        <v>4</v>
      </c>
      <c r="H10" s="173">
        <v>0</v>
      </c>
      <c r="I10" s="173">
        <v>0</v>
      </c>
      <c r="J10" s="173">
        <v>1</v>
      </c>
      <c r="K10" s="173">
        <v>1</v>
      </c>
      <c r="L10" s="173">
        <v>98</v>
      </c>
      <c r="M10" s="173">
        <v>200</v>
      </c>
      <c r="N10" s="173">
        <v>0</v>
      </c>
      <c r="O10" s="173">
        <v>0</v>
      </c>
      <c r="P10" s="173">
        <v>0</v>
      </c>
      <c r="Q10" s="173">
        <v>0</v>
      </c>
      <c r="R10" s="173">
        <v>0</v>
      </c>
      <c r="S10" s="173">
        <v>0</v>
      </c>
      <c r="T10" s="173">
        <v>0</v>
      </c>
      <c r="U10" s="173">
        <v>0</v>
      </c>
      <c r="V10" s="173">
        <v>0</v>
      </c>
      <c r="W10" s="173">
        <v>0</v>
      </c>
      <c r="X10" s="173">
        <v>0</v>
      </c>
      <c r="Y10" s="173">
        <v>0</v>
      </c>
      <c r="Z10" s="173">
        <v>0</v>
      </c>
      <c r="AA10" s="173">
        <v>0</v>
      </c>
      <c r="AB10" s="173">
        <v>0</v>
      </c>
      <c r="AC10" s="173">
        <v>0</v>
      </c>
      <c r="AD10" s="173">
        <v>0</v>
      </c>
      <c r="AE10" s="173">
        <v>0</v>
      </c>
      <c r="AF10" s="173">
        <v>0</v>
      </c>
      <c r="AG10" s="173">
        <v>0</v>
      </c>
      <c r="AH10" s="173">
        <v>0</v>
      </c>
      <c r="AI10" s="173">
        <v>0</v>
      </c>
      <c r="AJ10" s="173">
        <v>0</v>
      </c>
      <c r="AK10" s="173">
        <v>0</v>
      </c>
      <c r="AL10" s="173">
        <v>0</v>
      </c>
      <c r="AM10" s="173">
        <v>0</v>
      </c>
      <c r="AN10" s="173">
        <v>0</v>
      </c>
      <c r="AO10" s="173">
        <v>0</v>
      </c>
      <c r="AP10" s="173">
        <v>0</v>
      </c>
      <c r="AQ10" s="173">
        <v>0</v>
      </c>
      <c r="AR10" s="173">
        <v>0</v>
      </c>
      <c r="AS10" s="173">
        <v>0</v>
      </c>
      <c r="AT10" s="173">
        <v>0</v>
      </c>
      <c r="AU10" s="173">
        <v>0</v>
      </c>
      <c r="AV10" s="173">
        <v>0</v>
      </c>
      <c r="AW10" s="173">
        <v>0</v>
      </c>
      <c r="AX10" s="173">
        <v>0</v>
      </c>
      <c r="AY10" s="173">
        <v>0</v>
      </c>
      <c r="AZ10" s="173">
        <v>0</v>
      </c>
      <c r="BA10" s="173">
        <v>0</v>
      </c>
      <c r="BB10" s="173">
        <v>0</v>
      </c>
      <c r="BC10" s="173">
        <v>0</v>
      </c>
      <c r="BD10" s="151">
        <v>0</v>
      </c>
      <c r="BE10" s="152">
        <v>0</v>
      </c>
    </row>
    <row r="11" spans="1:58" s="154" customFormat="1" ht="201" customHeight="1">
      <c r="A11" s="164" t="s">
        <v>235</v>
      </c>
      <c r="B11" s="174">
        <v>4</v>
      </c>
      <c r="C11" s="169">
        <f t="shared" si="2"/>
        <v>131</v>
      </c>
      <c r="D11" s="175">
        <v>45</v>
      </c>
      <c r="E11" s="175">
        <v>86</v>
      </c>
      <c r="F11" s="173">
        <v>1</v>
      </c>
      <c r="G11" s="173">
        <v>1</v>
      </c>
      <c r="H11" s="173">
        <v>0</v>
      </c>
      <c r="I11" s="173">
        <v>0</v>
      </c>
      <c r="J11" s="173">
        <v>0</v>
      </c>
      <c r="K11" s="173">
        <v>1</v>
      </c>
      <c r="L11" s="173">
        <v>45</v>
      </c>
      <c r="M11" s="173">
        <v>86</v>
      </c>
      <c r="N11" s="173">
        <v>0</v>
      </c>
      <c r="O11" s="173">
        <v>0</v>
      </c>
      <c r="P11" s="173">
        <v>0</v>
      </c>
      <c r="Q11" s="173">
        <v>0</v>
      </c>
      <c r="R11" s="173">
        <v>0</v>
      </c>
      <c r="S11" s="173">
        <v>0</v>
      </c>
      <c r="T11" s="173">
        <v>0</v>
      </c>
      <c r="U11" s="173">
        <v>0</v>
      </c>
      <c r="V11" s="173">
        <v>0</v>
      </c>
      <c r="W11" s="173">
        <v>0</v>
      </c>
      <c r="X11" s="173">
        <v>0</v>
      </c>
      <c r="Y11" s="173">
        <v>0</v>
      </c>
      <c r="Z11" s="173">
        <v>0</v>
      </c>
      <c r="AA11" s="173">
        <v>0</v>
      </c>
      <c r="AB11" s="173">
        <v>0</v>
      </c>
      <c r="AC11" s="173">
        <v>0</v>
      </c>
      <c r="AD11" s="173">
        <v>0</v>
      </c>
      <c r="AE11" s="173">
        <v>0</v>
      </c>
      <c r="AF11" s="173">
        <v>0</v>
      </c>
      <c r="AG11" s="173">
        <v>0</v>
      </c>
      <c r="AH11" s="173">
        <v>0</v>
      </c>
      <c r="AI11" s="173">
        <v>0</v>
      </c>
      <c r="AJ11" s="173">
        <v>0</v>
      </c>
      <c r="AK11" s="173">
        <v>0</v>
      </c>
      <c r="AL11" s="173">
        <v>0</v>
      </c>
      <c r="AM11" s="173">
        <v>0</v>
      </c>
      <c r="AN11" s="173">
        <v>0</v>
      </c>
      <c r="AO11" s="173">
        <v>0</v>
      </c>
      <c r="AP11" s="173">
        <v>0</v>
      </c>
      <c r="AQ11" s="173">
        <v>0</v>
      </c>
      <c r="AR11" s="173">
        <v>0</v>
      </c>
      <c r="AS11" s="173">
        <v>0</v>
      </c>
      <c r="AT11" s="173">
        <v>0</v>
      </c>
      <c r="AU11" s="173">
        <v>0</v>
      </c>
      <c r="AV11" s="173">
        <v>0</v>
      </c>
      <c r="AW11" s="173">
        <v>0</v>
      </c>
      <c r="AX11" s="173">
        <v>0</v>
      </c>
      <c r="AY11" s="173">
        <v>0</v>
      </c>
      <c r="AZ11" s="173">
        <v>0</v>
      </c>
      <c r="BA11" s="173">
        <v>0</v>
      </c>
      <c r="BB11" s="173">
        <v>0</v>
      </c>
      <c r="BC11" s="173">
        <v>0</v>
      </c>
      <c r="BD11" s="151">
        <v>0</v>
      </c>
      <c r="BE11" s="152">
        <v>0</v>
      </c>
    </row>
    <row r="12" spans="1:58" s="154" customFormat="1" ht="318" customHeight="1">
      <c r="A12" s="164" t="s">
        <v>231</v>
      </c>
      <c r="B12" s="174">
        <v>1</v>
      </c>
      <c r="C12" s="169">
        <f t="shared" si="2"/>
        <v>66</v>
      </c>
      <c r="D12" s="175">
        <v>27</v>
      </c>
      <c r="E12" s="175">
        <v>39</v>
      </c>
      <c r="F12" s="173">
        <v>1</v>
      </c>
      <c r="G12" s="173">
        <v>0</v>
      </c>
      <c r="H12" s="173">
        <v>0</v>
      </c>
      <c r="I12" s="173">
        <v>0</v>
      </c>
      <c r="J12" s="173">
        <v>0</v>
      </c>
      <c r="K12" s="173">
        <v>0</v>
      </c>
      <c r="L12" s="173">
        <v>27</v>
      </c>
      <c r="M12" s="173">
        <v>39</v>
      </c>
      <c r="N12" s="173">
        <v>0</v>
      </c>
      <c r="O12" s="173">
        <v>0</v>
      </c>
      <c r="P12" s="173">
        <v>0</v>
      </c>
      <c r="Q12" s="173">
        <v>0</v>
      </c>
      <c r="R12" s="173">
        <v>0</v>
      </c>
      <c r="S12" s="173">
        <v>0</v>
      </c>
      <c r="T12" s="173">
        <v>0</v>
      </c>
      <c r="U12" s="173">
        <v>0</v>
      </c>
      <c r="V12" s="173">
        <v>0</v>
      </c>
      <c r="W12" s="173">
        <v>0</v>
      </c>
      <c r="X12" s="173">
        <v>0</v>
      </c>
      <c r="Y12" s="173">
        <v>0</v>
      </c>
      <c r="Z12" s="173">
        <v>0</v>
      </c>
      <c r="AA12" s="173">
        <v>0</v>
      </c>
      <c r="AB12" s="173">
        <v>0</v>
      </c>
      <c r="AC12" s="173">
        <v>0</v>
      </c>
      <c r="AD12" s="173">
        <v>0</v>
      </c>
      <c r="AE12" s="173">
        <v>0</v>
      </c>
      <c r="AF12" s="173">
        <v>0</v>
      </c>
      <c r="AG12" s="173">
        <v>0</v>
      </c>
      <c r="AH12" s="173">
        <v>0</v>
      </c>
      <c r="AI12" s="173">
        <v>0</v>
      </c>
      <c r="AJ12" s="173">
        <v>0</v>
      </c>
      <c r="AK12" s="173">
        <v>0</v>
      </c>
      <c r="AL12" s="173">
        <v>0</v>
      </c>
      <c r="AM12" s="173">
        <v>0</v>
      </c>
      <c r="AN12" s="173">
        <v>0</v>
      </c>
      <c r="AO12" s="173">
        <v>0</v>
      </c>
      <c r="AP12" s="173">
        <v>0</v>
      </c>
      <c r="AQ12" s="173">
        <v>0</v>
      </c>
      <c r="AR12" s="173">
        <v>0</v>
      </c>
      <c r="AS12" s="173">
        <v>0</v>
      </c>
      <c r="AT12" s="173">
        <v>0</v>
      </c>
      <c r="AU12" s="173">
        <v>0</v>
      </c>
      <c r="AV12" s="173">
        <v>0</v>
      </c>
      <c r="AW12" s="173">
        <v>0</v>
      </c>
      <c r="AX12" s="173">
        <v>0</v>
      </c>
      <c r="AY12" s="173">
        <v>0</v>
      </c>
      <c r="AZ12" s="173">
        <v>0</v>
      </c>
      <c r="BA12" s="173">
        <v>0</v>
      </c>
      <c r="BB12" s="173">
        <v>0</v>
      </c>
      <c r="BC12" s="173">
        <v>0</v>
      </c>
      <c r="BD12" s="151">
        <v>0</v>
      </c>
      <c r="BE12" s="152">
        <v>0</v>
      </c>
    </row>
    <row r="13" spans="1:58" s="154" customFormat="1" ht="141">
      <c r="A13" s="164" t="s">
        <v>236</v>
      </c>
      <c r="B13" s="176">
        <v>53</v>
      </c>
      <c r="C13" s="169">
        <f t="shared" si="2"/>
        <v>1381</v>
      </c>
      <c r="D13" s="177">
        <v>953</v>
      </c>
      <c r="E13" s="177">
        <v>428</v>
      </c>
      <c r="F13" s="173">
        <v>21</v>
      </c>
      <c r="G13" s="173">
        <v>6</v>
      </c>
      <c r="H13" s="173">
        <v>1</v>
      </c>
      <c r="I13" s="173">
        <v>0</v>
      </c>
      <c r="J13" s="173">
        <v>7</v>
      </c>
      <c r="K13" s="173">
        <v>3</v>
      </c>
      <c r="L13" s="173">
        <v>0</v>
      </c>
      <c r="M13" s="173">
        <v>0</v>
      </c>
      <c r="N13" s="173">
        <v>76</v>
      </c>
      <c r="O13" s="173">
        <v>41</v>
      </c>
      <c r="P13" s="173">
        <v>25</v>
      </c>
      <c r="Q13" s="173">
        <v>18</v>
      </c>
      <c r="R13" s="173">
        <v>392</v>
      </c>
      <c r="S13" s="173">
        <v>214</v>
      </c>
      <c r="T13" s="173">
        <v>110</v>
      </c>
      <c r="U13" s="173">
        <v>33</v>
      </c>
      <c r="V13" s="173">
        <v>58</v>
      </c>
      <c r="W13" s="173">
        <v>12</v>
      </c>
      <c r="X13" s="173">
        <v>0</v>
      </c>
      <c r="Y13" s="173">
        <v>0</v>
      </c>
      <c r="Z13" s="173">
        <v>52</v>
      </c>
      <c r="AA13" s="173">
        <v>20</v>
      </c>
      <c r="AB13" s="173">
        <v>0</v>
      </c>
      <c r="AC13" s="173">
        <v>0</v>
      </c>
      <c r="AD13" s="173">
        <v>0</v>
      </c>
      <c r="AE13" s="173">
        <v>0</v>
      </c>
      <c r="AF13" s="173">
        <v>46</v>
      </c>
      <c r="AG13" s="173">
        <v>12</v>
      </c>
      <c r="AH13" s="173">
        <v>0</v>
      </c>
      <c r="AI13" s="173">
        <v>0</v>
      </c>
      <c r="AJ13" s="173">
        <v>0</v>
      </c>
      <c r="AK13" s="173">
        <v>0</v>
      </c>
      <c r="AL13" s="173">
        <v>52</v>
      </c>
      <c r="AM13" s="173">
        <v>16</v>
      </c>
      <c r="AN13" s="173">
        <v>0</v>
      </c>
      <c r="AO13" s="173">
        <v>0</v>
      </c>
      <c r="AP13" s="173">
        <v>52</v>
      </c>
      <c r="AQ13" s="173">
        <v>18</v>
      </c>
      <c r="AR13" s="173">
        <v>27</v>
      </c>
      <c r="AS13" s="173">
        <v>14</v>
      </c>
      <c r="AT13" s="173">
        <v>31</v>
      </c>
      <c r="AU13" s="173">
        <v>11</v>
      </c>
      <c r="AV13" s="173">
        <v>32</v>
      </c>
      <c r="AW13" s="173">
        <v>19</v>
      </c>
      <c r="AX13" s="173">
        <v>0</v>
      </c>
      <c r="AY13" s="173">
        <v>0</v>
      </c>
      <c r="AZ13" s="173">
        <v>0</v>
      </c>
      <c r="BA13" s="173">
        <v>0</v>
      </c>
      <c r="BB13" s="173">
        <v>0</v>
      </c>
      <c r="BC13" s="173">
        <v>0</v>
      </c>
      <c r="BD13" s="151">
        <v>0</v>
      </c>
      <c r="BE13" s="152">
        <v>0</v>
      </c>
    </row>
    <row r="14" spans="1:58" s="154" customFormat="1" ht="174" customHeight="1">
      <c r="A14" s="164" t="s">
        <v>237</v>
      </c>
      <c r="B14" s="174">
        <v>3</v>
      </c>
      <c r="C14" s="169">
        <f t="shared" si="2"/>
        <v>744</v>
      </c>
      <c r="D14" s="175">
        <v>399</v>
      </c>
      <c r="E14" s="175">
        <v>345</v>
      </c>
      <c r="F14" s="173">
        <v>15</v>
      </c>
      <c r="G14" s="173">
        <v>5</v>
      </c>
      <c r="H14" s="173">
        <v>2</v>
      </c>
      <c r="I14" s="173">
        <v>1</v>
      </c>
      <c r="J14" s="173">
        <v>0</v>
      </c>
      <c r="K14" s="173">
        <v>1</v>
      </c>
      <c r="L14" s="173">
        <v>399</v>
      </c>
      <c r="M14" s="173">
        <v>345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3">
        <v>0</v>
      </c>
      <c r="V14" s="173">
        <v>0</v>
      </c>
      <c r="W14" s="173">
        <v>0</v>
      </c>
      <c r="X14" s="173">
        <v>0</v>
      </c>
      <c r="Y14" s="173">
        <v>0</v>
      </c>
      <c r="Z14" s="173">
        <v>0</v>
      </c>
      <c r="AA14" s="173">
        <v>0</v>
      </c>
      <c r="AB14" s="173">
        <v>0</v>
      </c>
      <c r="AC14" s="173">
        <v>0</v>
      </c>
      <c r="AD14" s="173">
        <v>0</v>
      </c>
      <c r="AE14" s="173">
        <v>0</v>
      </c>
      <c r="AF14" s="173">
        <v>0</v>
      </c>
      <c r="AG14" s="173">
        <v>0</v>
      </c>
      <c r="AH14" s="173">
        <v>0</v>
      </c>
      <c r="AI14" s="173">
        <v>0</v>
      </c>
      <c r="AJ14" s="173">
        <v>0</v>
      </c>
      <c r="AK14" s="173">
        <v>0</v>
      </c>
      <c r="AL14" s="173">
        <v>0</v>
      </c>
      <c r="AM14" s="173">
        <v>0</v>
      </c>
      <c r="AN14" s="173">
        <v>0</v>
      </c>
      <c r="AO14" s="173">
        <v>0</v>
      </c>
      <c r="AP14" s="173">
        <v>0</v>
      </c>
      <c r="AQ14" s="173">
        <v>0</v>
      </c>
      <c r="AR14" s="173">
        <v>0</v>
      </c>
      <c r="AS14" s="173">
        <v>0</v>
      </c>
      <c r="AT14" s="173">
        <v>0</v>
      </c>
      <c r="AU14" s="173">
        <v>0</v>
      </c>
      <c r="AV14" s="173">
        <v>0</v>
      </c>
      <c r="AW14" s="173">
        <v>0</v>
      </c>
      <c r="AX14" s="173">
        <v>0</v>
      </c>
      <c r="AY14" s="173">
        <v>0</v>
      </c>
      <c r="AZ14" s="173">
        <v>0</v>
      </c>
      <c r="BA14" s="173">
        <v>0</v>
      </c>
      <c r="BB14" s="173">
        <v>0</v>
      </c>
      <c r="BC14" s="173">
        <v>0</v>
      </c>
      <c r="BD14" s="151">
        <v>0</v>
      </c>
      <c r="BE14" s="152">
        <v>0</v>
      </c>
    </row>
    <row r="15" spans="1:58" s="154" customFormat="1" ht="192" customHeight="1">
      <c r="A15" s="164" t="s">
        <v>232</v>
      </c>
      <c r="B15" s="174">
        <v>12</v>
      </c>
      <c r="C15" s="169">
        <f t="shared" si="2"/>
        <v>519</v>
      </c>
      <c r="D15" s="175">
        <v>198</v>
      </c>
      <c r="E15" s="175">
        <v>321</v>
      </c>
      <c r="F15" s="173">
        <v>4</v>
      </c>
      <c r="G15" s="173">
        <v>5</v>
      </c>
      <c r="H15" s="173">
        <v>0</v>
      </c>
      <c r="I15" s="173">
        <v>0</v>
      </c>
      <c r="J15" s="173">
        <v>0</v>
      </c>
      <c r="K15" s="173">
        <v>1</v>
      </c>
      <c r="L15" s="173">
        <v>6</v>
      </c>
      <c r="M15" s="173">
        <v>14</v>
      </c>
      <c r="N15" s="173">
        <v>0</v>
      </c>
      <c r="O15" s="173">
        <v>0</v>
      </c>
      <c r="P15" s="173">
        <v>0</v>
      </c>
      <c r="Q15" s="173">
        <v>0</v>
      </c>
      <c r="R15" s="173">
        <v>14</v>
      </c>
      <c r="S15" s="173">
        <v>23</v>
      </c>
      <c r="T15" s="173">
        <v>0</v>
      </c>
      <c r="U15" s="173">
        <v>0</v>
      </c>
      <c r="V15" s="173">
        <v>178</v>
      </c>
      <c r="W15" s="173">
        <v>284</v>
      </c>
      <c r="X15" s="173">
        <v>0</v>
      </c>
      <c r="Y15" s="173">
        <v>0</v>
      </c>
      <c r="Z15" s="173">
        <v>0</v>
      </c>
      <c r="AA15" s="173">
        <v>0</v>
      </c>
      <c r="AB15" s="173">
        <v>0</v>
      </c>
      <c r="AC15" s="173">
        <v>0</v>
      </c>
      <c r="AD15" s="173">
        <v>0</v>
      </c>
      <c r="AE15" s="173">
        <v>0</v>
      </c>
      <c r="AF15" s="173">
        <v>0</v>
      </c>
      <c r="AG15" s="173">
        <v>0</v>
      </c>
      <c r="AH15" s="173">
        <v>0</v>
      </c>
      <c r="AI15" s="173">
        <v>0</v>
      </c>
      <c r="AJ15" s="173">
        <v>0</v>
      </c>
      <c r="AK15" s="173">
        <v>0</v>
      </c>
      <c r="AL15" s="173">
        <v>0</v>
      </c>
      <c r="AM15" s="173">
        <v>0</v>
      </c>
      <c r="AN15" s="173">
        <v>0</v>
      </c>
      <c r="AO15" s="173">
        <v>0</v>
      </c>
      <c r="AP15" s="173">
        <v>0</v>
      </c>
      <c r="AQ15" s="173">
        <v>0</v>
      </c>
      <c r="AR15" s="173">
        <v>0</v>
      </c>
      <c r="AS15" s="173">
        <v>0</v>
      </c>
      <c r="AT15" s="173">
        <v>0</v>
      </c>
      <c r="AU15" s="173">
        <v>0</v>
      </c>
      <c r="AV15" s="173">
        <v>0</v>
      </c>
      <c r="AW15" s="173">
        <v>0</v>
      </c>
      <c r="AX15" s="173">
        <v>0</v>
      </c>
      <c r="AY15" s="173">
        <v>0</v>
      </c>
      <c r="AZ15" s="173">
        <v>0</v>
      </c>
      <c r="BA15" s="173">
        <v>0</v>
      </c>
      <c r="BB15" s="173">
        <v>0</v>
      </c>
      <c r="BC15" s="173">
        <v>0</v>
      </c>
      <c r="BD15" s="151">
        <v>0</v>
      </c>
      <c r="BE15" s="152">
        <v>0</v>
      </c>
    </row>
    <row r="16" spans="1:58" s="154" customFormat="1" ht="238.5" customHeight="1">
      <c r="A16" s="164" t="s">
        <v>234</v>
      </c>
      <c r="B16" s="174">
        <v>12</v>
      </c>
      <c r="C16" s="169">
        <f t="shared" si="2"/>
        <v>927</v>
      </c>
      <c r="D16" s="175">
        <v>547</v>
      </c>
      <c r="E16" s="175">
        <v>380</v>
      </c>
      <c r="F16" s="178">
        <v>18</v>
      </c>
      <c r="G16" s="173">
        <v>7</v>
      </c>
      <c r="H16" s="173">
        <v>1</v>
      </c>
      <c r="I16" s="173">
        <v>1</v>
      </c>
      <c r="J16" s="173">
        <v>1</v>
      </c>
      <c r="K16" s="173">
        <v>4</v>
      </c>
      <c r="L16" s="173">
        <v>236</v>
      </c>
      <c r="M16" s="173">
        <v>176</v>
      </c>
      <c r="N16" s="173">
        <v>0</v>
      </c>
      <c r="O16" s="173">
        <v>0</v>
      </c>
      <c r="P16" s="173">
        <v>0</v>
      </c>
      <c r="Q16" s="173">
        <v>0</v>
      </c>
      <c r="R16" s="173">
        <v>63</v>
      </c>
      <c r="S16" s="173">
        <v>43</v>
      </c>
      <c r="T16" s="173">
        <v>53</v>
      </c>
      <c r="U16" s="173">
        <v>30</v>
      </c>
      <c r="V16" s="173">
        <v>73</v>
      </c>
      <c r="W16" s="173">
        <v>53</v>
      </c>
      <c r="X16" s="173">
        <v>56</v>
      </c>
      <c r="Y16" s="173">
        <v>22</v>
      </c>
      <c r="Z16" s="173">
        <v>51</v>
      </c>
      <c r="AA16" s="173">
        <v>44</v>
      </c>
      <c r="AB16" s="173">
        <v>0</v>
      </c>
      <c r="AC16" s="173">
        <v>0</v>
      </c>
      <c r="AD16" s="173">
        <v>0</v>
      </c>
      <c r="AE16" s="173">
        <v>0</v>
      </c>
      <c r="AF16" s="173">
        <v>0</v>
      </c>
      <c r="AG16" s="173">
        <v>0</v>
      </c>
      <c r="AH16" s="173">
        <v>0</v>
      </c>
      <c r="AI16" s="173">
        <v>0</v>
      </c>
      <c r="AJ16" s="173">
        <v>0</v>
      </c>
      <c r="AK16" s="173">
        <v>0</v>
      </c>
      <c r="AL16" s="173">
        <v>0</v>
      </c>
      <c r="AM16" s="173">
        <v>0</v>
      </c>
      <c r="AN16" s="173">
        <v>0</v>
      </c>
      <c r="AO16" s="173">
        <v>0</v>
      </c>
      <c r="AP16" s="173">
        <v>0</v>
      </c>
      <c r="AQ16" s="173">
        <v>0</v>
      </c>
      <c r="AR16" s="173">
        <v>0</v>
      </c>
      <c r="AS16" s="173">
        <v>0</v>
      </c>
      <c r="AT16" s="173">
        <v>15</v>
      </c>
      <c r="AU16" s="173">
        <v>12</v>
      </c>
      <c r="AV16" s="173">
        <v>0</v>
      </c>
      <c r="AW16" s="173">
        <v>0</v>
      </c>
      <c r="AX16" s="173">
        <v>0</v>
      </c>
      <c r="AY16" s="173">
        <v>0</v>
      </c>
      <c r="AZ16" s="173">
        <v>0</v>
      </c>
      <c r="BA16" s="173">
        <v>0</v>
      </c>
      <c r="BB16" s="173">
        <v>0</v>
      </c>
      <c r="BC16" s="173">
        <v>0</v>
      </c>
      <c r="BD16" s="151">
        <v>0</v>
      </c>
      <c r="BE16" s="152">
        <v>0</v>
      </c>
    </row>
    <row r="17" spans="1:57" s="154" customFormat="1" ht="328.5" customHeight="1">
      <c r="A17" s="164" t="s">
        <v>233</v>
      </c>
      <c r="B17" s="174">
        <v>1</v>
      </c>
      <c r="C17" s="169">
        <f t="shared" si="2"/>
        <v>106</v>
      </c>
      <c r="D17" s="175">
        <v>60</v>
      </c>
      <c r="E17" s="175">
        <v>46</v>
      </c>
      <c r="F17" s="173">
        <v>1</v>
      </c>
      <c r="G17" s="173">
        <v>1</v>
      </c>
      <c r="H17" s="173">
        <v>0</v>
      </c>
      <c r="I17" s="173">
        <v>0</v>
      </c>
      <c r="J17" s="173">
        <v>0</v>
      </c>
      <c r="K17" s="173">
        <v>0</v>
      </c>
      <c r="L17" s="173">
        <v>32</v>
      </c>
      <c r="M17" s="173">
        <v>38</v>
      </c>
      <c r="N17" s="173">
        <v>28</v>
      </c>
      <c r="O17" s="173">
        <v>8</v>
      </c>
      <c r="P17" s="173">
        <v>0</v>
      </c>
      <c r="Q17" s="173">
        <v>0</v>
      </c>
      <c r="R17" s="173">
        <v>0</v>
      </c>
      <c r="S17" s="173">
        <v>0</v>
      </c>
      <c r="T17" s="173">
        <v>0</v>
      </c>
      <c r="U17" s="173">
        <v>0</v>
      </c>
      <c r="V17" s="173">
        <v>0</v>
      </c>
      <c r="W17" s="173">
        <v>0</v>
      </c>
      <c r="X17" s="173">
        <v>0</v>
      </c>
      <c r="Y17" s="173">
        <v>0</v>
      </c>
      <c r="Z17" s="173">
        <v>0</v>
      </c>
      <c r="AA17" s="173">
        <v>0</v>
      </c>
      <c r="AB17" s="173">
        <v>0</v>
      </c>
      <c r="AC17" s="173">
        <v>0</v>
      </c>
      <c r="AD17" s="173">
        <v>0</v>
      </c>
      <c r="AE17" s="173">
        <v>0</v>
      </c>
      <c r="AF17" s="173">
        <v>0</v>
      </c>
      <c r="AG17" s="173">
        <v>0</v>
      </c>
      <c r="AH17" s="173">
        <v>0</v>
      </c>
      <c r="AI17" s="173">
        <v>0</v>
      </c>
      <c r="AJ17" s="173">
        <v>0</v>
      </c>
      <c r="AK17" s="173">
        <v>0</v>
      </c>
      <c r="AL17" s="173">
        <v>0</v>
      </c>
      <c r="AM17" s="173">
        <v>0</v>
      </c>
      <c r="AN17" s="173">
        <v>0</v>
      </c>
      <c r="AO17" s="173">
        <v>0</v>
      </c>
      <c r="AP17" s="173">
        <v>0</v>
      </c>
      <c r="AQ17" s="173">
        <v>0</v>
      </c>
      <c r="AR17" s="173">
        <v>0</v>
      </c>
      <c r="AS17" s="173">
        <v>0</v>
      </c>
      <c r="AT17" s="173">
        <v>0</v>
      </c>
      <c r="AU17" s="173">
        <v>0</v>
      </c>
      <c r="AV17" s="173">
        <v>0</v>
      </c>
      <c r="AW17" s="173">
        <v>0</v>
      </c>
      <c r="AX17" s="173">
        <v>0</v>
      </c>
      <c r="AY17" s="173">
        <v>0</v>
      </c>
      <c r="AZ17" s="173">
        <v>0</v>
      </c>
      <c r="BA17" s="173">
        <v>0</v>
      </c>
      <c r="BB17" s="173">
        <v>0</v>
      </c>
      <c r="BC17" s="173">
        <v>0</v>
      </c>
      <c r="BD17" s="151">
        <v>0</v>
      </c>
      <c r="BE17" s="152">
        <v>0</v>
      </c>
    </row>
    <row r="18" spans="1:57" s="154" customFormat="1" ht="173.25" customHeight="1">
      <c r="A18" s="164" t="s">
        <v>139</v>
      </c>
      <c r="B18" s="174">
        <v>48</v>
      </c>
      <c r="C18" s="169">
        <f t="shared" si="2"/>
        <v>3368</v>
      </c>
      <c r="D18" s="175">
        <v>2465</v>
      </c>
      <c r="E18" s="175">
        <v>903</v>
      </c>
      <c r="F18" s="173">
        <v>50</v>
      </c>
      <c r="G18" s="173">
        <v>25</v>
      </c>
      <c r="H18" s="173">
        <v>3</v>
      </c>
      <c r="I18" s="173">
        <v>8</v>
      </c>
      <c r="J18" s="173">
        <v>25</v>
      </c>
      <c r="K18" s="173">
        <v>18</v>
      </c>
      <c r="L18" s="173">
        <v>438</v>
      </c>
      <c r="M18" s="173">
        <v>238</v>
      </c>
      <c r="N18" s="173">
        <v>891</v>
      </c>
      <c r="O18" s="173">
        <v>93</v>
      </c>
      <c r="P18" s="173">
        <v>135</v>
      </c>
      <c r="Q18" s="173">
        <v>59</v>
      </c>
      <c r="R18" s="173">
        <v>187</v>
      </c>
      <c r="S18" s="173">
        <v>88</v>
      </c>
      <c r="T18" s="173">
        <v>56</v>
      </c>
      <c r="U18" s="173">
        <v>46</v>
      </c>
      <c r="V18" s="173">
        <v>271</v>
      </c>
      <c r="W18" s="173">
        <v>103</v>
      </c>
      <c r="X18" s="173">
        <v>80</v>
      </c>
      <c r="Y18" s="173">
        <v>21</v>
      </c>
      <c r="Z18" s="173">
        <v>32</v>
      </c>
      <c r="AA18" s="173">
        <v>17</v>
      </c>
      <c r="AB18" s="173">
        <v>0</v>
      </c>
      <c r="AC18" s="173">
        <v>0</v>
      </c>
      <c r="AD18" s="173">
        <v>33</v>
      </c>
      <c r="AE18" s="173">
        <v>33</v>
      </c>
      <c r="AF18" s="173">
        <v>44</v>
      </c>
      <c r="AG18" s="173">
        <v>23</v>
      </c>
      <c r="AH18" s="173">
        <v>73</v>
      </c>
      <c r="AI18" s="173">
        <v>23</v>
      </c>
      <c r="AJ18" s="173">
        <v>23</v>
      </c>
      <c r="AK18" s="173">
        <v>19</v>
      </c>
      <c r="AL18" s="173">
        <v>19</v>
      </c>
      <c r="AM18" s="173">
        <v>9</v>
      </c>
      <c r="AN18" s="173">
        <v>0</v>
      </c>
      <c r="AO18" s="173">
        <v>0</v>
      </c>
      <c r="AP18" s="173">
        <v>40</v>
      </c>
      <c r="AQ18" s="173">
        <v>15</v>
      </c>
      <c r="AR18" s="173">
        <v>29</v>
      </c>
      <c r="AS18" s="173">
        <v>12</v>
      </c>
      <c r="AT18" s="173">
        <v>24</v>
      </c>
      <c r="AU18" s="173">
        <v>49</v>
      </c>
      <c r="AV18" s="173">
        <v>21</v>
      </c>
      <c r="AW18" s="173">
        <v>15</v>
      </c>
      <c r="AX18" s="173">
        <v>38</v>
      </c>
      <c r="AY18" s="173">
        <v>14</v>
      </c>
      <c r="AZ18" s="173">
        <v>22</v>
      </c>
      <c r="BA18" s="173">
        <v>3</v>
      </c>
      <c r="BB18" s="173">
        <v>9</v>
      </c>
      <c r="BC18" s="173">
        <v>23</v>
      </c>
      <c r="BD18" s="151">
        <v>0</v>
      </c>
      <c r="BE18" s="152">
        <v>0</v>
      </c>
    </row>
    <row r="19" spans="1:57" s="154" customFormat="1" ht="165.75" customHeight="1">
      <c r="A19" s="164" t="s">
        <v>141</v>
      </c>
      <c r="B19" s="174">
        <v>51</v>
      </c>
      <c r="C19" s="169">
        <f t="shared" si="2"/>
        <v>2504</v>
      </c>
      <c r="D19" s="175">
        <v>1807</v>
      </c>
      <c r="E19" s="175">
        <v>697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3">
        <v>0</v>
      </c>
      <c r="L19" s="173">
        <v>125</v>
      </c>
      <c r="M19" s="173">
        <v>91</v>
      </c>
      <c r="N19" s="173">
        <v>0</v>
      </c>
      <c r="O19" s="173">
        <v>0</v>
      </c>
      <c r="P19" s="173">
        <v>103</v>
      </c>
      <c r="Q19" s="173">
        <v>93</v>
      </c>
      <c r="R19" s="173">
        <v>291</v>
      </c>
      <c r="S19" s="173">
        <v>71</v>
      </c>
      <c r="T19" s="173">
        <v>251</v>
      </c>
      <c r="U19" s="173">
        <v>97</v>
      </c>
      <c r="V19" s="173">
        <v>630</v>
      </c>
      <c r="W19" s="173">
        <v>193</v>
      </c>
      <c r="X19" s="173">
        <v>0</v>
      </c>
      <c r="Y19" s="173">
        <v>0</v>
      </c>
      <c r="Z19" s="173">
        <v>0</v>
      </c>
      <c r="AA19" s="173">
        <v>0</v>
      </c>
      <c r="AB19" s="173">
        <v>0</v>
      </c>
      <c r="AC19" s="173">
        <v>0</v>
      </c>
      <c r="AD19" s="173">
        <v>106</v>
      </c>
      <c r="AE19" s="173">
        <v>79</v>
      </c>
      <c r="AF19" s="173">
        <v>0</v>
      </c>
      <c r="AG19" s="173">
        <v>0</v>
      </c>
      <c r="AH19" s="173">
        <v>0</v>
      </c>
      <c r="AI19" s="173">
        <v>0</v>
      </c>
      <c r="AJ19" s="173">
        <v>0</v>
      </c>
      <c r="AK19" s="173">
        <v>0</v>
      </c>
      <c r="AL19" s="173">
        <v>299</v>
      </c>
      <c r="AM19" s="173">
        <v>71</v>
      </c>
      <c r="AN19" s="173">
        <v>0</v>
      </c>
      <c r="AO19" s="173">
        <v>0</v>
      </c>
      <c r="AP19" s="173">
        <v>0</v>
      </c>
      <c r="AQ19" s="173">
        <v>0</v>
      </c>
      <c r="AR19" s="173">
        <v>0</v>
      </c>
      <c r="AS19" s="173">
        <v>0</v>
      </c>
      <c r="AT19" s="173">
        <v>0</v>
      </c>
      <c r="AU19" s="173">
        <v>0</v>
      </c>
      <c r="AV19" s="173">
        <v>0</v>
      </c>
      <c r="AW19" s="173">
        <v>0</v>
      </c>
      <c r="AX19" s="173">
        <v>2</v>
      </c>
      <c r="AY19" s="173">
        <v>2</v>
      </c>
      <c r="AZ19" s="173">
        <v>0</v>
      </c>
      <c r="BA19" s="173">
        <v>0</v>
      </c>
      <c r="BB19" s="173">
        <v>0</v>
      </c>
      <c r="BC19" s="173">
        <v>0</v>
      </c>
      <c r="BD19" s="151">
        <v>0</v>
      </c>
      <c r="BE19" s="152">
        <v>0</v>
      </c>
    </row>
    <row r="20" spans="1:57" s="154" customFormat="1" ht="174.75" customHeight="1">
      <c r="A20" s="164" t="s">
        <v>140</v>
      </c>
      <c r="B20" s="174">
        <v>32</v>
      </c>
      <c r="C20" s="169">
        <f t="shared" si="2"/>
        <v>1674</v>
      </c>
      <c r="D20" s="175">
        <v>983</v>
      </c>
      <c r="E20" s="175">
        <v>691</v>
      </c>
      <c r="F20" s="173">
        <v>17</v>
      </c>
      <c r="G20" s="173">
        <v>12</v>
      </c>
      <c r="H20" s="173">
        <v>3</v>
      </c>
      <c r="I20" s="173">
        <v>1</v>
      </c>
      <c r="J20" s="173">
        <v>7</v>
      </c>
      <c r="K20" s="173">
        <v>4</v>
      </c>
      <c r="L20" s="173">
        <v>0</v>
      </c>
      <c r="M20" s="173">
        <v>0</v>
      </c>
      <c r="N20" s="173">
        <v>69</v>
      </c>
      <c r="O20" s="173">
        <v>38</v>
      </c>
      <c r="P20" s="173">
        <v>23</v>
      </c>
      <c r="Q20" s="173">
        <v>25</v>
      </c>
      <c r="R20" s="173">
        <v>502</v>
      </c>
      <c r="S20" s="173">
        <v>366</v>
      </c>
      <c r="T20" s="173">
        <v>23</v>
      </c>
      <c r="U20" s="173">
        <v>29</v>
      </c>
      <c r="V20" s="173">
        <v>117</v>
      </c>
      <c r="W20" s="173">
        <v>71</v>
      </c>
      <c r="X20" s="173">
        <v>36</v>
      </c>
      <c r="Y20" s="173">
        <v>17</v>
      </c>
      <c r="Z20" s="173">
        <v>28</v>
      </c>
      <c r="AA20" s="173">
        <v>31</v>
      </c>
      <c r="AB20" s="173">
        <v>0</v>
      </c>
      <c r="AC20" s="173">
        <v>0</v>
      </c>
      <c r="AD20" s="173">
        <v>0</v>
      </c>
      <c r="AE20" s="173">
        <v>0</v>
      </c>
      <c r="AF20" s="173">
        <v>16</v>
      </c>
      <c r="AG20" s="173">
        <v>18</v>
      </c>
      <c r="AH20" s="173">
        <v>0</v>
      </c>
      <c r="AI20" s="173">
        <v>0</v>
      </c>
      <c r="AJ20" s="173">
        <v>0</v>
      </c>
      <c r="AK20" s="173">
        <v>0</v>
      </c>
      <c r="AL20" s="173">
        <v>35</v>
      </c>
      <c r="AM20" s="173">
        <v>25</v>
      </c>
      <c r="AN20" s="173">
        <v>0</v>
      </c>
      <c r="AO20" s="173">
        <v>0</v>
      </c>
      <c r="AP20" s="173">
        <v>31</v>
      </c>
      <c r="AQ20" s="173">
        <v>25</v>
      </c>
      <c r="AR20" s="173">
        <v>42</v>
      </c>
      <c r="AS20" s="173">
        <v>11</v>
      </c>
      <c r="AT20" s="173">
        <v>31</v>
      </c>
      <c r="AU20" s="173">
        <v>18</v>
      </c>
      <c r="AV20" s="173">
        <v>30</v>
      </c>
      <c r="AW20" s="173">
        <v>17</v>
      </c>
      <c r="AX20" s="173">
        <v>0</v>
      </c>
      <c r="AY20" s="173">
        <v>0</v>
      </c>
      <c r="AZ20" s="173">
        <v>0</v>
      </c>
      <c r="BA20" s="173">
        <v>0</v>
      </c>
      <c r="BB20" s="173">
        <v>0</v>
      </c>
      <c r="BC20" s="173">
        <v>0</v>
      </c>
      <c r="BD20" s="151">
        <v>0</v>
      </c>
      <c r="BE20" s="152">
        <v>0</v>
      </c>
    </row>
    <row r="21" spans="1:57" s="154" customFormat="1" ht="106.5" thickBot="1">
      <c r="A21" s="165" t="s">
        <v>138</v>
      </c>
      <c r="B21" s="179">
        <v>13</v>
      </c>
      <c r="C21" s="180">
        <f t="shared" si="2"/>
        <v>3109</v>
      </c>
      <c r="D21" s="181">
        <v>2456</v>
      </c>
      <c r="E21" s="181">
        <v>653</v>
      </c>
      <c r="F21" s="182">
        <v>81</v>
      </c>
      <c r="G21" s="182">
        <v>30</v>
      </c>
      <c r="H21" s="182">
        <v>52</v>
      </c>
      <c r="I21" s="182">
        <v>1</v>
      </c>
      <c r="J21" s="182">
        <v>15</v>
      </c>
      <c r="K21" s="182">
        <v>9</v>
      </c>
      <c r="L21" s="182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2456</v>
      </c>
      <c r="U21" s="182">
        <v>653</v>
      </c>
      <c r="V21" s="182">
        <v>0</v>
      </c>
      <c r="W21" s="182">
        <v>0</v>
      </c>
      <c r="X21" s="182">
        <v>0</v>
      </c>
      <c r="Y21" s="182">
        <v>0</v>
      </c>
      <c r="Z21" s="182">
        <v>0</v>
      </c>
      <c r="AA21" s="182">
        <v>0</v>
      </c>
      <c r="AB21" s="182">
        <v>0</v>
      </c>
      <c r="AC21" s="182">
        <v>0</v>
      </c>
      <c r="AD21" s="182">
        <v>0</v>
      </c>
      <c r="AE21" s="182">
        <v>0</v>
      </c>
      <c r="AF21" s="182">
        <v>0</v>
      </c>
      <c r="AG21" s="182">
        <v>0</v>
      </c>
      <c r="AH21" s="182">
        <v>0</v>
      </c>
      <c r="AI21" s="182">
        <v>0</v>
      </c>
      <c r="AJ21" s="182">
        <v>0</v>
      </c>
      <c r="AK21" s="182">
        <v>0</v>
      </c>
      <c r="AL21" s="182">
        <v>0</v>
      </c>
      <c r="AM21" s="182">
        <v>0</v>
      </c>
      <c r="AN21" s="182">
        <v>0</v>
      </c>
      <c r="AO21" s="182">
        <v>0</v>
      </c>
      <c r="AP21" s="182">
        <v>0</v>
      </c>
      <c r="AQ21" s="182">
        <v>0</v>
      </c>
      <c r="AR21" s="182">
        <v>0</v>
      </c>
      <c r="AS21" s="182">
        <v>0</v>
      </c>
      <c r="AT21" s="182">
        <v>0</v>
      </c>
      <c r="AU21" s="182">
        <v>0</v>
      </c>
      <c r="AV21" s="182">
        <v>0</v>
      </c>
      <c r="AW21" s="182">
        <v>0</v>
      </c>
      <c r="AX21" s="182">
        <v>0</v>
      </c>
      <c r="AY21" s="182">
        <v>0</v>
      </c>
      <c r="AZ21" s="182">
        <v>0</v>
      </c>
      <c r="BA21" s="182">
        <v>0</v>
      </c>
      <c r="BB21" s="182">
        <v>0</v>
      </c>
      <c r="BC21" s="182">
        <v>0</v>
      </c>
      <c r="BD21" s="155">
        <v>0</v>
      </c>
      <c r="BE21" s="156">
        <v>0</v>
      </c>
    </row>
    <row r="22" spans="1:57" s="147" customFormat="1">
      <c r="A22" s="166"/>
      <c r="B22" s="157"/>
      <c r="C22" s="157"/>
      <c r="D22" s="157"/>
      <c r="E22" s="157"/>
    </row>
    <row r="23" spans="1:57" s="147" customFormat="1">
      <c r="A23" s="166"/>
      <c r="B23" s="157"/>
      <c r="C23" s="157"/>
      <c r="D23" s="157"/>
      <c r="E23" s="157"/>
    </row>
    <row r="24" spans="1:57" s="147" customFormat="1">
      <c r="A24" s="166"/>
      <c r="B24" s="157"/>
      <c r="C24" s="157"/>
      <c r="D24" s="157"/>
      <c r="E24" s="157"/>
    </row>
    <row r="25" spans="1:57" s="147" customFormat="1">
      <c r="A25" s="166"/>
      <c r="B25" s="157"/>
      <c r="C25" s="157"/>
      <c r="D25" s="157"/>
      <c r="E25" s="157"/>
    </row>
  </sheetData>
  <mergeCells count="32">
    <mergeCell ref="J4:K4"/>
    <mergeCell ref="A4:A5"/>
    <mergeCell ref="B4:B5"/>
    <mergeCell ref="C4:E4"/>
    <mergeCell ref="F4:G4"/>
    <mergeCell ref="H4:I4"/>
    <mergeCell ref="AH4:AI4"/>
    <mergeCell ref="AJ4:AK4"/>
    <mergeCell ref="AL4:AM4"/>
    <mergeCell ref="AN4:AO4"/>
    <mergeCell ref="L4:M4"/>
    <mergeCell ref="N4:O4"/>
    <mergeCell ref="P4:Q4"/>
    <mergeCell ref="R4:S4"/>
    <mergeCell ref="T4:U4"/>
    <mergeCell ref="V4:W4"/>
    <mergeCell ref="BB4:BC4"/>
    <mergeCell ref="BD4:BE4"/>
    <mergeCell ref="A1:BE1"/>
    <mergeCell ref="A2:BE2"/>
    <mergeCell ref="BB3:BE3"/>
    <mergeCell ref="AP4:AQ4"/>
    <mergeCell ref="AR4:AS4"/>
    <mergeCell ref="AT4:AU4"/>
    <mergeCell ref="AV4:AW4"/>
    <mergeCell ref="AX4:AY4"/>
    <mergeCell ref="X4:Y4"/>
    <mergeCell ref="Z4:AA4"/>
    <mergeCell ref="AB4:AC4"/>
    <mergeCell ref="AZ4:BA4"/>
    <mergeCell ref="AD4:AE4"/>
    <mergeCell ref="AF4:AG4"/>
  </mergeCells>
  <phoneticPr fontId="1" type="noConversion"/>
  <pageMargins left="0.7" right="0.7" top="0.75" bottom="0.75" header="0.3" footer="0.3"/>
  <pageSetup paperSize="8" scale="25" fitToHeight="0" orientation="landscape" r:id="rId1"/>
  <rowBreaks count="1" manualBreakCount="1">
    <brk id="18" max="54" man="1"/>
  </rowBreaks>
  <colBreaks count="1" manualBreakCount="1">
    <brk id="39" max="2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zoomScale="70" zoomScaleNormal="70" workbookViewId="0">
      <selection activeCell="B6" sqref="B6:E6"/>
    </sheetView>
  </sheetViews>
  <sheetFormatPr defaultRowHeight="16.5"/>
  <cols>
    <col min="1" max="1" width="30.5" style="121" customWidth="1"/>
    <col min="2" max="2" width="16" style="121" customWidth="1"/>
    <col min="3" max="3" width="13.25" style="121" customWidth="1"/>
    <col min="4" max="4" width="13.5" style="121" customWidth="1"/>
    <col min="5" max="5" width="13.75" style="121" customWidth="1"/>
    <col min="6" max="10" width="9" style="118"/>
    <col min="11" max="11" width="9" style="118" customWidth="1"/>
    <col min="12" max="16384" width="9" style="118"/>
  </cols>
  <sheetData>
    <row r="1" spans="1:8" s="117" customFormat="1" ht="92.65" customHeight="1">
      <c r="A1" s="200" t="s">
        <v>223</v>
      </c>
      <c r="B1" s="201"/>
      <c r="C1" s="201"/>
      <c r="D1" s="201"/>
      <c r="E1" s="201"/>
    </row>
    <row r="2" spans="1:8" s="117" customFormat="1" ht="18" customHeight="1">
      <c r="A2" s="202" t="s">
        <v>226</v>
      </c>
      <c r="B2" s="202"/>
      <c r="C2" s="202"/>
      <c r="D2" s="202"/>
      <c r="E2" s="202"/>
    </row>
    <row r="3" spans="1:8" s="117" customFormat="1" ht="43.15" customHeight="1" thickBot="1">
      <c r="A3" s="123"/>
      <c r="B3" s="123"/>
      <c r="C3" s="122"/>
      <c r="D3" s="203" t="s">
        <v>227</v>
      </c>
      <c r="E3" s="203"/>
    </row>
    <row r="4" spans="1:8" ht="37.9" customHeight="1">
      <c r="A4" s="204" t="s">
        <v>160</v>
      </c>
      <c r="B4" s="206" t="s">
        <v>144</v>
      </c>
      <c r="C4" s="208" t="s">
        <v>145</v>
      </c>
      <c r="D4" s="208"/>
      <c r="E4" s="208"/>
    </row>
    <row r="5" spans="1:8" ht="26.45" customHeight="1">
      <c r="A5" s="205"/>
      <c r="B5" s="207"/>
      <c r="C5" s="146" t="s">
        <v>134</v>
      </c>
      <c r="D5" s="146" t="s">
        <v>132</v>
      </c>
      <c r="E5" s="146" t="s">
        <v>133</v>
      </c>
    </row>
    <row r="6" spans="1:8" ht="34.9" customHeight="1">
      <c r="A6" s="125" t="s">
        <v>217</v>
      </c>
      <c r="B6" s="126">
        <f>SUM(B7:B21)</f>
        <v>331</v>
      </c>
      <c r="C6" s="127">
        <f>SUM(C7:C21)</f>
        <v>13115</v>
      </c>
      <c r="D6" s="127">
        <f>SUM(D7:D21)</f>
        <v>8932</v>
      </c>
      <c r="E6" s="127">
        <f>SUM(E7:E21)</f>
        <v>4183</v>
      </c>
      <c r="F6" s="98"/>
    </row>
    <row r="7" spans="1:8" s="119" customFormat="1" ht="48" customHeight="1">
      <c r="A7" s="90" t="s">
        <v>143</v>
      </c>
      <c r="B7" s="62">
        <v>3</v>
      </c>
      <c r="C7" s="127">
        <v>389</v>
      </c>
      <c r="D7" s="97">
        <v>168</v>
      </c>
      <c r="E7" s="97">
        <v>221</v>
      </c>
    </row>
    <row r="8" spans="1:8" s="119" customFormat="1" ht="48" customHeight="1">
      <c r="A8" s="90" t="s">
        <v>228</v>
      </c>
      <c r="B8" s="63">
        <v>3</v>
      </c>
      <c r="C8" s="77">
        <v>145</v>
      </c>
      <c r="D8" s="77">
        <v>53</v>
      </c>
      <c r="E8" s="77">
        <v>92</v>
      </c>
    </row>
    <row r="9" spans="1:8" s="120" customFormat="1" ht="48" customHeight="1">
      <c r="A9" s="90" t="s">
        <v>229</v>
      </c>
      <c r="B9" s="63">
        <v>5</v>
      </c>
      <c r="C9" s="77">
        <v>184</v>
      </c>
      <c r="D9" s="77">
        <v>112</v>
      </c>
      <c r="E9" s="77">
        <v>72</v>
      </c>
    </row>
    <row r="10" spans="1:8" s="120" customFormat="1" ht="48" customHeight="1">
      <c r="A10" s="90" t="s">
        <v>230</v>
      </c>
      <c r="B10" s="63">
        <v>4</v>
      </c>
      <c r="C10" s="77">
        <v>260</v>
      </c>
      <c r="D10" s="77">
        <v>79</v>
      </c>
      <c r="E10" s="77">
        <v>181</v>
      </c>
      <c r="H10" s="99"/>
    </row>
    <row r="11" spans="1:8" s="99" customFormat="1" ht="48" customHeight="1">
      <c r="A11" s="90" t="s">
        <v>235</v>
      </c>
      <c r="B11" s="63">
        <v>3</v>
      </c>
      <c r="C11" s="77">
        <v>54</v>
      </c>
      <c r="D11" s="77">
        <v>35</v>
      </c>
      <c r="E11" s="77">
        <v>19</v>
      </c>
    </row>
    <row r="12" spans="1:8" s="99" customFormat="1" ht="66.599999999999994" customHeight="1">
      <c r="A12" s="90" t="s">
        <v>231</v>
      </c>
      <c r="B12" s="63">
        <v>4</v>
      </c>
      <c r="C12" s="77">
        <v>102</v>
      </c>
      <c r="D12" s="77">
        <v>39</v>
      </c>
      <c r="E12" s="77">
        <v>63</v>
      </c>
    </row>
    <row r="13" spans="1:8" s="99" customFormat="1" ht="48" customHeight="1">
      <c r="A13" s="90" t="s">
        <v>236</v>
      </c>
      <c r="B13" s="73">
        <v>57</v>
      </c>
      <c r="C13" s="143">
        <v>1402</v>
      </c>
      <c r="D13" s="144">
        <v>957</v>
      </c>
      <c r="E13" s="144">
        <v>445</v>
      </c>
    </row>
    <row r="14" spans="1:8" s="99" customFormat="1" ht="48" customHeight="1">
      <c r="A14" s="90" t="s">
        <v>237</v>
      </c>
      <c r="B14" s="63">
        <v>3</v>
      </c>
      <c r="C14" s="77">
        <v>250</v>
      </c>
      <c r="D14" s="77">
        <v>137</v>
      </c>
      <c r="E14" s="77">
        <v>113</v>
      </c>
    </row>
    <row r="15" spans="1:8" s="99" customFormat="1" ht="48" customHeight="1">
      <c r="A15" s="90" t="s">
        <v>232</v>
      </c>
      <c r="B15" s="63">
        <v>16</v>
      </c>
      <c r="C15" s="77">
        <f>D15+E15</f>
        <v>485</v>
      </c>
      <c r="D15" s="77">
        <v>186</v>
      </c>
      <c r="E15" s="77">
        <v>299</v>
      </c>
    </row>
    <row r="16" spans="1:8" s="99" customFormat="1" ht="66" customHeight="1">
      <c r="A16" s="90" t="s">
        <v>234</v>
      </c>
      <c r="B16" s="63">
        <v>17</v>
      </c>
      <c r="C16" s="77">
        <v>910</v>
      </c>
      <c r="D16" s="77">
        <v>558</v>
      </c>
      <c r="E16" s="77">
        <v>352</v>
      </c>
      <c r="F16" s="3"/>
    </row>
    <row r="17" spans="1:5" s="99" customFormat="1" ht="65.45" customHeight="1">
      <c r="A17" s="90" t="s">
        <v>233</v>
      </c>
      <c r="B17" s="63">
        <v>1</v>
      </c>
      <c r="C17" s="77">
        <v>49</v>
      </c>
      <c r="D17" s="77">
        <v>20</v>
      </c>
      <c r="E17" s="77">
        <v>29</v>
      </c>
    </row>
    <row r="18" spans="1:5" s="99" customFormat="1" ht="48" customHeight="1">
      <c r="A18" s="90" t="s">
        <v>139</v>
      </c>
      <c r="B18" s="63">
        <v>27</v>
      </c>
      <c r="C18" s="77">
        <v>1891</v>
      </c>
      <c r="D18" s="77">
        <v>1363</v>
      </c>
      <c r="E18" s="77">
        <v>528</v>
      </c>
    </row>
    <row r="19" spans="1:5" s="99" customFormat="1" ht="48" customHeight="1">
      <c r="A19" s="90" t="s">
        <v>141</v>
      </c>
      <c r="B19" s="63">
        <v>45</v>
      </c>
      <c r="C19" s="77">
        <v>2446</v>
      </c>
      <c r="D19" s="77">
        <v>1967</v>
      </c>
      <c r="E19" s="77">
        <v>479</v>
      </c>
    </row>
    <row r="20" spans="1:5" s="99" customFormat="1" ht="48" customHeight="1">
      <c r="A20" s="90" t="s">
        <v>140</v>
      </c>
      <c r="B20" s="63">
        <v>25</v>
      </c>
      <c r="C20" s="77">
        <v>1439</v>
      </c>
      <c r="D20" s="77">
        <v>866</v>
      </c>
      <c r="E20" s="77">
        <v>573</v>
      </c>
    </row>
    <row r="21" spans="1:5" s="99" customFormat="1" ht="48" customHeight="1">
      <c r="A21" s="90" t="s">
        <v>138</v>
      </c>
      <c r="B21" s="145">
        <v>118</v>
      </c>
      <c r="C21" s="77">
        <f>D21+E21</f>
        <v>3109</v>
      </c>
      <c r="D21" s="77">
        <v>2392</v>
      </c>
      <c r="E21" s="77">
        <v>717</v>
      </c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zoomScale="90" zoomScaleNormal="90" workbookViewId="0">
      <selection activeCell="D11" sqref="D11"/>
    </sheetView>
  </sheetViews>
  <sheetFormatPr defaultRowHeight="16.5"/>
  <cols>
    <col min="1" max="1" width="30.5" style="121" customWidth="1"/>
    <col min="2" max="2" width="16" style="121" customWidth="1"/>
    <col min="3" max="3" width="13.25" style="121" customWidth="1"/>
    <col min="4" max="4" width="13.5" style="121" customWidth="1"/>
    <col min="5" max="5" width="13.75" style="121" customWidth="1"/>
    <col min="6" max="10" width="9" style="118"/>
    <col min="11" max="11" width="9" style="118" customWidth="1"/>
    <col min="12" max="16384" width="9" style="118"/>
  </cols>
  <sheetData>
    <row r="1" spans="1:8" s="117" customFormat="1" ht="92.65" customHeight="1">
      <c r="A1" s="200" t="s">
        <v>223</v>
      </c>
      <c r="B1" s="201"/>
      <c r="C1" s="201"/>
      <c r="D1" s="201"/>
      <c r="E1" s="201"/>
    </row>
    <row r="2" spans="1:8" s="117" customFormat="1" ht="18" customHeight="1">
      <c r="A2" s="202" t="s">
        <v>224</v>
      </c>
      <c r="B2" s="202"/>
      <c r="C2" s="202"/>
      <c r="D2" s="202"/>
      <c r="E2" s="202"/>
    </row>
    <row r="3" spans="1:8" s="117" customFormat="1" ht="43.15" customHeight="1" thickBot="1">
      <c r="A3" s="123"/>
      <c r="B3" s="123"/>
      <c r="C3" s="122"/>
      <c r="D3" s="203" t="s">
        <v>225</v>
      </c>
      <c r="E3" s="203"/>
    </row>
    <row r="4" spans="1:8" ht="65.650000000000006" customHeight="1">
      <c r="A4" s="204" t="s">
        <v>160</v>
      </c>
      <c r="B4" s="206" t="s">
        <v>146</v>
      </c>
      <c r="C4" s="208" t="s">
        <v>145</v>
      </c>
      <c r="D4" s="208"/>
      <c r="E4" s="208"/>
    </row>
    <row r="5" spans="1:8" ht="44.1" customHeight="1">
      <c r="A5" s="205"/>
      <c r="B5" s="207"/>
      <c r="C5" s="124" t="s">
        <v>134</v>
      </c>
      <c r="D5" s="124" t="s">
        <v>132</v>
      </c>
      <c r="E5" s="124" t="s">
        <v>133</v>
      </c>
    </row>
    <row r="6" spans="1:8" ht="34.9" customHeight="1">
      <c r="A6" s="125" t="s">
        <v>217</v>
      </c>
      <c r="B6" s="126">
        <f>SUM(B7:B25)</f>
        <v>268</v>
      </c>
      <c r="C6" s="127">
        <f>SUM(C7:C25)</f>
        <v>11820</v>
      </c>
      <c r="D6" s="127">
        <f>SUM(D7:D25)</f>
        <v>7911</v>
      </c>
      <c r="E6" s="127">
        <f>SUM(E7:E25)</f>
        <v>3909</v>
      </c>
      <c r="F6" s="98"/>
    </row>
    <row r="7" spans="1:8" s="119" customFormat="1" ht="48" customHeight="1">
      <c r="A7" s="90" t="s">
        <v>143</v>
      </c>
      <c r="B7" s="62">
        <v>1</v>
      </c>
      <c r="C7" s="127">
        <v>456</v>
      </c>
      <c r="D7" s="97">
        <v>174</v>
      </c>
      <c r="E7" s="97">
        <v>282</v>
      </c>
    </row>
    <row r="8" spans="1:8" s="120" customFormat="1" ht="48" customHeight="1">
      <c r="A8" s="90" t="s">
        <v>147</v>
      </c>
      <c r="B8" s="128">
        <v>2</v>
      </c>
      <c r="C8" s="129">
        <v>68</v>
      </c>
      <c r="D8" s="129">
        <v>19</v>
      </c>
      <c r="E8" s="129">
        <v>49</v>
      </c>
    </row>
    <row r="9" spans="1:8" s="120" customFormat="1" ht="48" customHeight="1">
      <c r="A9" s="90" t="s">
        <v>137</v>
      </c>
      <c r="B9" s="130">
        <v>4</v>
      </c>
      <c r="C9" s="129">
        <v>261</v>
      </c>
      <c r="D9" s="129">
        <v>137</v>
      </c>
      <c r="E9" s="129">
        <v>124</v>
      </c>
    </row>
    <row r="10" spans="1:8" s="120" customFormat="1" ht="48" customHeight="1">
      <c r="A10" s="90" t="s">
        <v>150</v>
      </c>
      <c r="B10" s="62">
        <v>6</v>
      </c>
      <c r="C10" s="127">
        <v>270</v>
      </c>
      <c r="D10" s="97">
        <v>76</v>
      </c>
      <c r="E10" s="97">
        <v>194</v>
      </c>
      <c r="H10" s="99"/>
    </row>
    <row r="11" spans="1:8" s="99" customFormat="1" ht="48" customHeight="1">
      <c r="A11" s="90" t="s">
        <v>148</v>
      </c>
      <c r="B11" s="131">
        <v>3</v>
      </c>
      <c r="C11" s="132">
        <v>735</v>
      </c>
      <c r="D11" s="132">
        <v>397</v>
      </c>
      <c r="E11" s="132">
        <v>338</v>
      </c>
    </row>
    <row r="12" spans="1:8" s="99" customFormat="1" ht="48" customHeight="1">
      <c r="A12" s="90" t="s">
        <v>151</v>
      </c>
      <c r="B12" s="62">
        <v>13</v>
      </c>
      <c r="C12" s="127">
        <v>886</v>
      </c>
      <c r="D12" s="97">
        <v>541</v>
      </c>
      <c r="E12" s="97">
        <v>345</v>
      </c>
    </row>
    <row r="13" spans="1:8" s="99" customFormat="1" ht="48" customHeight="1">
      <c r="A13" s="90" t="s">
        <v>149</v>
      </c>
      <c r="B13" s="130">
        <v>2</v>
      </c>
      <c r="C13" s="129">
        <v>106</v>
      </c>
      <c r="D13" s="129">
        <v>42</v>
      </c>
      <c r="E13" s="129">
        <v>64</v>
      </c>
    </row>
    <row r="14" spans="1:8" s="99" customFormat="1" ht="48" customHeight="1">
      <c r="A14" s="90" t="s">
        <v>152</v>
      </c>
      <c r="B14" s="128">
        <v>7</v>
      </c>
      <c r="C14" s="129">
        <v>268</v>
      </c>
      <c r="D14" s="129">
        <v>110</v>
      </c>
      <c r="E14" s="129">
        <v>158</v>
      </c>
    </row>
    <row r="15" spans="1:8" s="99" customFormat="1" ht="48" customHeight="1">
      <c r="A15" s="90" t="s">
        <v>153</v>
      </c>
      <c r="B15" s="133">
        <v>4</v>
      </c>
      <c r="C15" s="134">
        <v>73</v>
      </c>
      <c r="D15" s="135">
        <v>48</v>
      </c>
      <c r="E15" s="135">
        <v>25</v>
      </c>
    </row>
    <row r="16" spans="1:8" s="99" customFormat="1" ht="48" customHeight="1">
      <c r="A16" s="90" t="s">
        <v>154</v>
      </c>
      <c r="B16" s="136">
        <v>55</v>
      </c>
      <c r="C16" s="137">
        <v>1479</v>
      </c>
      <c r="D16" s="137">
        <v>1070</v>
      </c>
      <c r="E16" s="137">
        <v>409</v>
      </c>
    </row>
    <row r="17" spans="1:5" s="99" customFormat="1" ht="48" customHeight="1">
      <c r="A17" s="90" t="s">
        <v>155</v>
      </c>
      <c r="B17" s="130">
        <v>1</v>
      </c>
      <c r="C17" s="129">
        <v>31</v>
      </c>
      <c r="D17" s="129">
        <v>14</v>
      </c>
      <c r="E17" s="129">
        <v>17</v>
      </c>
    </row>
    <row r="18" spans="1:5" s="99" customFormat="1" ht="48" customHeight="1">
      <c r="A18" s="90" t="s">
        <v>156</v>
      </c>
      <c r="B18" s="86">
        <v>2</v>
      </c>
      <c r="C18" s="127">
        <v>39</v>
      </c>
      <c r="D18" s="97">
        <v>12</v>
      </c>
      <c r="E18" s="97">
        <v>27</v>
      </c>
    </row>
    <row r="19" spans="1:5" s="99" customFormat="1" ht="48" customHeight="1">
      <c r="A19" s="90" t="s">
        <v>157</v>
      </c>
      <c r="B19" s="128">
        <v>0</v>
      </c>
      <c r="C19" s="129">
        <v>23</v>
      </c>
      <c r="D19" s="129">
        <v>8</v>
      </c>
      <c r="E19" s="129">
        <v>15</v>
      </c>
    </row>
    <row r="20" spans="1:5" s="99" customFormat="1" ht="48" customHeight="1">
      <c r="A20" s="108" t="s">
        <v>170</v>
      </c>
      <c r="B20" s="138">
        <v>2</v>
      </c>
      <c r="C20" s="139">
        <v>99</v>
      </c>
      <c r="D20" s="139">
        <v>65</v>
      </c>
      <c r="E20" s="139">
        <v>34</v>
      </c>
    </row>
    <row r="21" spans="1:5" s="99" customFormat="1" ht="48" customHeight="1">
      <c r="A21" s="90" t="s">
        <v>158</v>
      </c>
      <c r="B21" s="130">
        <v>6</v>
      </c>
      <c r="C21" s="129">
        <v>448</v>
      </c>
      <c r="D21" s="129">
        <v>220</v>
      </c>
      <c r="E21" s="129">
        <v>228</v>
      </c>
    </row>
    <row r="22" spans="1:5" s="99" customFormat="1" ht="48" customHeight="1">
      <c r="A22" s="90" t="s">
        <v>139</v>
      </c>
      <c r="B22" s="138">
        <v>4</v>
      </c>
      <c r="C22" s="139">
        <v>150</v>
      </c>
      <c r="D22" s="139">
        <v>95</v>
      </c>
      <c r="E22" s="139">
        <v>55</v>
      </c>
    </row>
    <row r="23" spans="1:5" s="99" customFormat="1" ht="48" customHeight="1">
      <c r="A23" s="90" t="s">
        <v>141</v>
      </c>
      <c r="B23" s="138">
        <v>42</v>
      </c>
      <c r="C23" s="139">
        <v>2378</v>
      </c>
      <c r="D23" s="139">
        <v>1939</v>
      </c>
      <c r="E23" s="139">
        <v>439</v>
      </c>
    </row>
    <row r="24" spans="1:5" s="99" customFormat="1" ht="48" customHeight="1">
      <c r="A24" s="90" t="s">
        <v>140</v>
      </c>
      <c r="B24" s="138">
        <v>25</v>
      </c>
      <c r="C24" s="139">
        <v>1334</v>
      </c>
      <c r="D24" s="139">
        <v>881</v>
      </c>
      <c r="E24" s="139">
        <v>453</v>
      </c>
    </row>
    <row r="25" spans="1:5" s="99" customFormat="1" ht="48" customHeight="1">
      <c r="A25" s="90" t="s">
        <v>138</v>
      </c>
      <c r="B25" s="140">
        <v>89</v>
      </c>
      <c r="C25" s="141">
        <v>2716</v>
      </c>
      <c r="D25" s="141">
        <v>2063</v>
      </c>
      <c r="E25" s="141">
        <v>653</v>
      </c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topLeftCell="A7" zoomScale="90" zoomScaleNormal="90" workbookViewId="0">
      <selection activeCell="K14" sqref="K14"/>
    </sheetView>
  </sheetViews>
  <sheetFormatPr defaultRowHeight="16.5"/>
  <cols>
    <col min="1" max="1" width="30.5" style="64" customWidth="1"/>
    <col min="2" max="2" width="16" style="64" customWidth="1"/>
    <col min="3" max="3" width="13.25" style="64" customWidth="1"/>
    <col min="4" max="4" width="13.5" style="64" customWidth="1"/>
    <col min="5" max="5" width="13.75" style="64" customWidth="1"/>
    <col min="6" max="10" width="9" style="3"/>
    <col min="11" max="11" width="9" style="3" customWidth="1"/>
    <col min="12" max="16384" width="9" style="3"/>
  </cols>
  <sheetData>
    <row r="1" spans="1:8" s="5" customFormat="1" ht="92.65" customHeight="1">
      <c r="A1" s="209" t="s">
        <v>223</v>
      </c>
      <c r="B1" s="201"/>
      <c r="C1" s="201"/>
      <c r="D1" s="201"/>
      <c r="E1" s="201"/>
    </row>
    <row r="2" spans="1:8" s="5" customFormat="1" ht="18" customHeight="1">
      <c r="A2" s="210" t="s">
        <v>219</v>
      </c>
      <c r="B2" s="210"/>
      <c r="C2" s="210"/>
      <c r="D2" s="210"/>
      <c r="E2" s="210"/>
    </row>
    <row r="3" spans="1:8" s="5" customFormat="1" ht="43.15" customHeight="1" thickBot="1">
      <c r="A3" s="81"/>
      <c r="B3" s="81"/>
      <c r="C3" s="82"/>
      <c r="D3" s="211" t="s">
        <v>218</v>
      </c>
      <c r="E3" s="211"/>
    </row>
    <row r="4" spans="1:8" ht="65.650000000000006" customHeight="1">
      <c r="A4" s="212" t="s">
        <v>160</v>
      </c>
      <c r="B4" s="214" t="s">
        <v>146</v>
      </c>
      <c r="C4" s="215" t="s">
        <v>145</v>
      </c>
      <c r="D4" s="215"/>
      <c r="E4" s="215"/>
    </row>
    <row r="5" spans="1:8" ht="44.1" customHeight="1">
      <c r="A5" s="213"/>
      <c r="B5" s="184"/>
      <c r="C5" s="112" t="s">
        <v>134</v>
      </c>
      <c r="D5" s="112" t="s">
        <v>132</v>
      </c>
      <c r="E5" s="112" t="s">
        <v>133</v>
      </c>
    </row>
    <row r="6" spans="1:8" ht="34.9" customHeight="1">
      <c r="A6" s="113" t="s">
        <v>217</v>
      </c>
      <c r="B6" s="63">
        <f>SUM(B7:B25)</f>
        <v>286</v>
      </c>
      <c r="C6" s="77">
        <f>SUM(C7:C25)</f>
        <v>11446</v>
      </c>
      <c r="D6" s="77">
        <f>SUM(D7:D25)</f>
        <v>7856</v>
      </c>
      <c r="E6" s="77">
        <f>SUM(E7:E25)</f>
        <v>3590</v>
      </c>
      <c r="F6" s="95"/>
    </row>
    <row r="7" spans="1:8" s="58" customFormat="1" ht="48" customHeight="1">
      <c r="A7" s="89" t="s">
        <v>143</v>
      </c>
      <c r="B7" s="56">
        <v>7</v>
      </c>
      <c r="C7" s="77">
        <f>SUM(D7:E7)</f>
        <v>463</v>
      </c>
      <c r="D7" s="92">
        <v>175</v>
      </c>
      <c r="E7" s="92">
        <v>288</v>
      </c>
    </row>
    <row r="8" spans="1:8" s="59" customFormat="1" ht="48" customHeight="1">
      <c r="A8" s="90" t="s">
        <v>147</v>
      </c>
      <c r="B8" s="55">
        <v>0</v>
      </c>
      <c r="C8" s="77">
        <f>SUM(D8:E8)</f>
        <v>71</v>
      </c>
      <c r="D8" s="93">
        <v>18</v>
      </c>
      <c r="E8" s="93">
        <v>53</v>
      </c>
    </row>
    <row r="9" spans="1:8" s="59" customFormat="1" ht="48" customHeight="1">
      <c r="A9" s="90" t="s">
        <v>137</v>
      </c>
      <c r="B9" s="56">
        <v>3</v>
      </c>
      <c r="C9" s="77">
        <f>SUM(D9:E9)</f>
        <v>239</v>
      </c>
      <c r="D9" s="103">
        <v>142</v>
      </c>
      <c r="E9" s="103">
        <v>97</v>
      </c>
    </row>
    <row r="10" spans="1:8" s="59" customFormat="1" ht="48" customHeight="1">
      <c r="A10" s="90" t="s">
        <v>150</v>
      </c>
      <c r="B10" s="62">
        <v>5</v>
      </c>
      <c r="C10" s="77">
        <f t="shared" ref="C10:C25" si="0">SUM(D10:E10)</f>
        <v>270</v>
      </c>
      <c r="D10" s="97">
        <v>83</v>
      </c>
      <c r="E10" s="97">
        <v>187</v>
      </c>
      <c r="H10" s="61"/>
    </row>
    <row r="11" spans="1:8" s="61" customFormat="1" ht="48" customHeight="1">
      <c r="A11" s="89" t="s">
        <v>148</v>
      </c>
      <c r="B11" s="56">
        <v>6</v>
      </c>
      <c r="C11" s="77">
        <f t="shared" si="0"/>
        <v>761</v>
      </c>
      <c r="D11" s="92">
        <v>410</v>
      </c>
      <c r="E11" s="92">
        <v>351</v>
      </c>
    </row>
    <row r="12" spans="1:8" s="61" customFormat="1" ht="48" customHeight="1">
      <c r="A12" s="89" t="s">
        <v>151</v>
      </c>
      <c r="B12" s="56">
        <v>17</v>
      </c>
      <c r="C12" s="77">
        <f t="shared" si="0"/>
        <v>836</v>
      </c>
      <c r="D12" s="92">
        <v>510</v>
      </c>
      <c r="E12" s="92">
        <v>326</v>
      </c>
    </row>
    <row r="13" spans="1:8" s="61" customFormat="1" ht="48" customHeight="1">
      <c r="A13" s="89" t="s">
        <v>149</v>
      </c>
      <c r="B13" s="55">
        <v>3</v>
      </c>
      <c r="C13" s="77">
        <f t="shared" si="0"/>
        <v>103</v>
      </c>
      <c r="D13" s="92">
        <v>39</v>
      </c>
      <c r="E13" s="92">
        <v>64</v>
      </c>
    </row>
    <row r="14" spans="1:8" s="61" customFormat="1" ht="48" customHeight="1">
      <c r="A14" s="89" t="s">
        <v>152</v>
      </c>
      <c r="B14" s="104">
        <v>16</v>
      </c>
      <c r="C14" s="77">
        <f t="shared" si="0"/>
        <v>281</v>
      </c>
      <c r="D14" s="104">
        <v>122</v>
      </c>
      <c r="E14" s="104">
        <v>159</v>
      </c>
    </row>
    <row r="15" spans="1:8" s="61" customFormat="1" ht="48" customHeight="1">
      <c r="A15" s="89" t="s">
        <v>153</v>
      </c>
      <c r="B15" s="101">
        <v>4</v>
      </c>
      <c r="C15" s="77">
        <f t="shared" si="0"/>
        <v>72</v>
      </c>
      <c r="D15" s="102">
        <v>46</v>
      </c>
      <c r="E15" s="102">
        <v>26</v>
      </c>
    </row>
    <row r="16" spans="1:8" s="99" customFormat="1" ht="48" customHeight="1">
      <c r="A16" s="90" t="s">
        <v>154</v>
      </c>
      <c r="B16" s="60">
        <v>60</v>
      </c>
      <c r="C16" s="77">
        <f t="shared" si="0"/>
        <v>1474</v>
      </c>
      <c r="D16" s="97">
        <v>1073</v>
      </c>
      <c r="E16" s="97">
        <v>401</v>
      </c>
    </row>
    <row r="17" spans="1:5" s="61" customFormat="1" ht="48" customHeight="1">
      <c r="A17" s="89" t="s">
        <v>155</v>
      </c>
      <c r="B17" s="55">
        <v>1</v>
      </c>
      <c r="C17" s="77">
        <f t="shared" si="0"/>
        <v>98</v>
      </c>
      <c r="D17" s="92">
        <v>57</v>
      </c>
      <c r="E17" s="92">
        <v>41</v>
      </c>
    </row>
    <row r="18" spans="1:5" s="61" customFormat="1" ht="48" customHeight="1">
      <c r="A18" s="89" t="s">
        <v>156</v>
      </c>
      <c r="B18" s="86">
        <v>1</v>
      </c>
      <c r="C18" s="77">
        <f t="shared" si="0"/>
        <v>36</v>
      </c>
      <c r="D18" s="92">
        <v>10</v>
      </c>
      <c r="E18" s="92">
        <v>26</v>
      </c>
    </row>
    <row r="19" spans="1:5" s="61" customFormat="1" ht="48" customHeight="1">
      <c r="A19" s="89" t="s">
        <v>157</v>
      </c>
      <c r="B19" s="55">
        <v>0</v>
      </c>
      <c r="C19" s="77">
        <f t="shared" si="0"/>
        <v>22</v>
      </c>
      <c r="D19" s="92">
        <v>9</v>
      </c>
      <c r="E19" s="92">
        <v>13</v>
      </c>
    </row>
    <row r="20" spans="1:5" s="99" customFormat="1" ht="48" customHeight="1">
      <c r="A20" s="108" t="s">
        <v>170</v>
      </c>
      <c r="B20" s="60">
        <v>2</v>
      </c>
      <c r="C20" s="77">
        <f t="shared" si="0"/>
        <v>56</v>
      </c>
      <c r="D20" s="97">
        <v>34</v>
      </c>
      <c r="E20" s="97">
        <v>22</v>
      </c>
    </row>
    <row r="21" spans="1:5" s="61" customFormat="1" ht="48" customHeight="1">
      <c r="A21" s="90" t="s">
        <v>158</v>
      </c>
      <c r="B21" s="60">
        <v>6</v>
      </c>
      <c r="C21" s="77">
        <f t="shared" si="0"/>
        <v>148</v>
      </c>
      <c r="D21" s="97">
        <v>80</v>
      </c>
      <c r="E21" s="97">
        <v>68</v>
      </c>
    </row>
    <row r="22" spans="1:5" s="99" customFormat="1" ht="48" customHeight="1">
      <c r="A22" s="90" t="s">
        <v>139</v>
      </c>
      <c r="B22" s="101">
        <v>2</v>
      </c>
      <c r="C22" s="77">
        <f t="shared" si="0"/>
        <v>550</v>
      </c>
      <c r="D22" s="102">
        <v>510</v>
      </c>
      <c r="E22" s="102">
        <v>40</v>
      </c>
    </row>
    <row r="23" spans="1:5" s="99" customFormat="1" ht="48" customHeight="1">
      <c r="A23" s="90" t="s">
        <v>141</v>
      </c>
      <c r="B23" s="60">
        <v>41</v>
      </c>
      <c r="C23" s="77">
        <f t="shared" si="0"/>
        <v>2310</v>
      </c>
      <c r="D23" s="97">
        <v>1867</v>
      </c>
      <c r="E23" s="97">
        <v>443</v>
      </c>
    </row>
    <row r="24" spans="1:5" s="99" customFormat="1" ht="48" customHeight="1">
      <c r="A24" s="90" t="s">
        <v>140</v>
      </c>
      <c r="B24" s="60">
        <v>21</v>
      </c>
      <c r="C24" s="77">
        <f t="shared" si="0"/>
        <v>982</v>
      </c>
      <c r="D24" s="97">
        <v>595</v>
      </c>
      <c r="E24" s="97">
        <v>387</v>
      </c>
    </row>
    <row r="25" spans="1:5" s="99" customFormat="1" ht="48" customHeight="1">
      <c r="A25" s="90" t="s">
        <v>138</v>
      </c>
      <c r="B25" s="60">
        <v>91</v>
      </c>
      <c r="C25" s="77">
        <f t="shared" si="0"/>
        <v>2674</v>
      </c>
      <c r="D25" s="97">
        <v>2076</v>
      </c>
      <c r="E25" s="97">
        <v>598</v>
      </c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"/>
  <sheetViews>
    <sheetView topLeftCell="A10" zoomScale="54" zoomScaleNormal="54" workbookViewId="0">
      <selection activeCell="C7" sqref="C7"/>
    </sheetView>
  </sheetViews>
  <sheetFormatPr defaultRowHeight="16.5"/>
  <cols>
    <col min="1" max="1" width="30.5" style="64" customWidth="1"/>
    <col min="2" max="2" width="16" style="64" customWidth="1"/>
    <col min="3" max="3" width="13.25" style="64" customWidth="1"/>
    <col min="4" max="4" width="13.5" style="64" customWidth="1"/>
    <col min="5" max="5" width="13.75" style="64" customWidth="1"/>
    <col min="6" max="10" width="9" style="3"/>
    <col min="11" max="11" width="9" style="3" customWidth="1"/>
    <col min="12" max="16384" width="9" style="3"/>
  </cols>
  <sheetData>
    <row r="1" spans="1:8" s="5" customFormat="1" ht="92.65" customHeight="1">
      <c r="A1" s="209" t="s">
        <v>159</v>
      </c>
      <c r="B1" s="201"/>
      <c r="C1" s="201"/>
      <c r="D1" s="201"/>
      <c r="E1" s="201"/>
    </row>
    <row r="2" spans="1:8" s="5" customFormat="1" ht="18" customHeight="1">
      <c r="A2" s="210" t="s">
        <v>216</v>
      </c>
      <c r="B2" s="210"/>
      <c r="C2" s="210"/>
      <c r="D2" s="210"/>
      <c r="E2" s="210"/>
    </row>
    <row r="3" spans="1:8" s="5" customFormat="1" ht="43.15" customHeight="1" thickBot="1">
      <c r="A3" s="81"/>
      <c r="B3" s="81"/>
      <c r="C3" s="82"/>
      <c r="D3" s="211" t="s">
        <v>220</v>
      </c>
      <c r="E3" s="211"/>
    </row>
    <row r="4" spans="1:8" ht="65.650000000000006" customHeight="1">
      <c r="A4" s="212" t="s">
        <v>160</v>
      </c>
      <c r="B4" s="214" t="s">
        <v>146</v>
      </c>
      <c r="C4" s="215" t="s">
        <v>145</v>
      </c>
      <c r="D4" s="215"/>
      <c r="E4" s="215"/>
    </row>
    <row r="5" spans="1:8" ht="44.1" customHeight="1">
      <c r="A5" s="213"/>
      <c r="B5" s="184"/>
      <c r="C5" s="114" t="s">
        <v>134</v>
      </c>
      <c r="D5" s="114" t="s">
        <v>132</v>
      </c>
      <c r="E5" s="114" t="s">
        <v>133</v>
      </c>
    </row>
    <row r="6" spans="1:8" ht="34.9" customHeight="1">
      <c r="A6" s="113" t="s">
        <v>217</v>
      </c>
      <c r="B6" s="63">
        <f>SUM(B7:B25)</f>
        <v>262</v>
      </c>
      <c r="C6" s="77">
        <f>SUM(C7:C25)</f>
        <v>11737</v>
      </c>
      <c r="D6" s="77">
        <f>SUM(D7:D25)</f>
        <v>7822</v>
      </c>
      <c r="E6" s="77">
        <f>SUM(E7:E25)</f>
        <v>3915</v>
      </c>
      <c r="F6" s="95"/>
    </row>
    <row r="7" spans="1:8" s="58" customFormat="1" ht="48" customHeight="1">
      <c r="A7" s="89" t="s">
        <v>143</v>
      </c>
      <c r="B7" s="56">
        <v>8</v>
      </c>
      <c r="C7" s="77">
        <v>456</v>
      </c>
      <c r="D7" s="92">
        <v>172</v>
      </c>
      <c r="E7" s="92">
        <v>284</v>
      </c>
    </row>
    <row r="8" spans="1:8" s="59" customFormat="1" ht="48" customHeight="1">
      <c r="A8" s="90" t="s">
        <v>147</v>
      </c>
      <c r="B8" s="55">
        <v>2</v>
      </c>
      <c r="C8" s="77">
        <v>95</v>
      </c>
      <c r="D8" s="93">
        <v>30</v>
      </c>
      <c r="E8" s="93">
        <v>65</v>
      </c>
    </row>
    <row r="9" spans="1:8" s="59" customFormat="1" ht="48" customHeight="1">
      <c r="A9" s="90" t="s">
        <v>137</v>
      </c>
      <c r="B9" s="56">
        <v>7</v>
      </c>
      <c r="C9" s="77">
        <v>213</v>
      </c>
      <c r="D9" s="103">
        <v>133</v>
      </c>
      <c r="E9" s="103">
        <v>80</v>
      </c>
    </row>
    <row r="10" spans="1:8" s="59" customFormat="1" ht="48" customHeight="1">
      <c r="A10" s="90" t="s">
        <v>150</v>
      </c>
      <c r="B10" s="62">
        <v>7</v>
      </c>
      <c r="C10" s="77">
        <v>281</v>
      </c>
      <c r="D10" s="97">
        <v>85</v>
      </c>
      <c r="E10" s="97">
        <v>196</v>
      </c>
      <c r="H10" s="61"/>
    </row>
    <row r="11" spans="1:8" s="61" customFormat="1" ht="48" customHeight="1">
      <c r="A11" s="89" t="s">
        <v>148</v>
      </c>
      <c r="B11" s="56">
        <v>3</v>
      </c>
      <c r="C11" s="77">
        <v>592</v>
      </c>
      <c r="D11" s="92">
        <v>289</v>
      </c>
      <c r="E11" s="92">
        <v>303</v>
      </c>
    </row>
    <row r="12" spans="1:8" s="61" customFormat="1" ht="48" customHeight="1">
      <c r="A12" s="89" t="s">
        <v>151</v>
      </c>
      <c r="B12" s="56">
        <v>9</v>
      </c>
      <c r="C12" s="77">
        <v>832</v>
      </c>
      <c r="D12" s="92">
        <v>513</v>
      </c>
      <c r="E12" s="92">
        <v>319</v>
      </c>
    </row>
    <row r="13" spans="1:8" s="61" customFormat="1" ht="48" customHeight="1">
      <c r="A13" s="89" t="s">
        <v>149</v>
      </c>
      <c r="B13" s="55">
        <v>3</v>
      </c>
      <c r="C13" s="77">
        <v>112</v>
      </c>
      <c r="D13" s="92">
        <v>68</v>
      </c>
      <c r="E13" s="92">
        <v>44</v>
      </c>
    </row>
    <row r="14" spans="1:8" s="61" customFormat="1" ht="48" customHeight="1">
      <c r="A14" s="89" t="s">
        <v>152</v>
      </c>
      <c r="B14" s="104">
        <v>7</v>
      </c>
      <c r="C14" s="77">
        <v>342</v>
      </c>
      <c r="D14" s="104">
        <v>154</v>
      </c>
      <c r="E14" s="104">
        <v>188</v>
      </c>
    </row>
    <row r="15" spans="1:8" s="61" customFormat="1" ht="48" customHeight="1">
      <c r="A15" s="89" t="s">
        <v>153</v>
      </c>
      <c r="B15" s="101">
        <v>4</v>
      </c>
      <c r="C15" s="77">
        <v>70</v>
      </c>
      <c r="D15" s="102">
        <v>45</v>
      </c>
      <c r="E15" s="102">
        <v>25</v>
      </c>
    </row>
    <row r="16" spans="1:8" s="99" customFormat="1" ht="48" customHeight="1">
      <c r="A16" s="90" t="s">
        <v>154</v>
      </c>
      <c r="B16" s="60">
        <v>45</v>
      </c>
      <c r="C16" s="77">
        <v>1842</v>
      </c>
      <c r="D16" s="97">
        <v>1222</v>
      </c>
      <c r="E16" s="97">
        <v>620</v>
      </c>
    </row>
    <row r="17" spans="1:5" s="61" customFormat="1" ht="48" customHeight="1">
      <c r="A17" s="89" t="s">
        <v>155</v>
      </c>
      <c r="B17" s="55">
        <v>2</v>
      </c>
      <c r="C17" s="77">
        <v>76</v>
      </c>
      <c r="D17" s="92">
        <v>37</v>
      </c>
      <c r="E17" s="92">
        <v>39</v>
      </c>
    </row>
    <row r="18" spans="1:5" s="61" customFormat="1" ht="48" customHeight="1">
      <c r="A18" s="89" t="s">
        <v>156</v>
      </c>
      <c r="B18" s="86">
        <v>1</v>
      </c>
      <c r="C18" s="77">
        <v>20</v>
      </c>
      <c r="D18" s="92">
        <v>6</v>
      </c>
      <c r="E18" s="92">
        <v>14</v>
      </c>
    </row>
    <row r="19" spans="1:5" s="61" customFormat="1" ht="48" customHeight="1">
      <c r="A19" s="89" t="s">
        <v>157</v>
      </c>
      <c r="B19" s="55">
        <v>0</v>
      </c>
      <c r="C19" s="77">
        <v>22</v>
      </c>
      <c r="D19" s="92">
        <v>10</v>
      </c>
      <c r="E19" s="92">
        <v>12</v>
      </c>
    </row>
    <row r="20" spans="1:5" s="99" customFormat="1" ht="48" customHeight="1">
      <c r="A20" s="108" t="s">
        <v>170</v>
      </c>
      <c r="B20" s="60">
        <v>1</v>
      </c>
      <c r="C20" s="77">
        <v>52</v>
      </c>
      <c r="D20" s="97">
        <v>39</v>
      </c>
      <c r="E20" s="97">
        <v>13</v>
      </c>
    </row>
    <row r="21" spans="1:5" s="61" customFormat="1" ht="48" customHeight="1">
      <c r="A21" s="90" t="s">
        <v>158</v>
      </c>
      <c r="B21" s="60">
        <v>6</v>
      </c>
      <c r="C21" s="77">
        <v>147</v>
      </c>
      <c r="D21" s="97">
        <v>80</v>
      </c>
      <c r="E21" s="97">
        <v>67</v>
      </c>
    </row>
    <row r="22" spans="1:5" s="99" customFormat="1" ht="48" customHeight="1">
      <c r="A22" s="90" t="s">
        <v>139</v>
      </c>
      <c r="B22" s="101">
        <v>7</v>
      </c>
      <c r="C22" s="77">
        <v>358</v>
      </c>
      <c r="D22" s="102">
        <v>211</v>
      </c>
      <c r="E22" s="102">
        <v>147</v>
      </c>
    </row>
    <row r="23" spans="1:5" s="99" customFormat="1" ht="48" customHeight="1">
      <c r="A23" s="90" t="s">
        <v>141</v>
      </c>
      <c r="B23" s="60">
        <v>29</v>
      </c>
      <c r="C23" s="77">
        <v>1919</v>
      </c>
      <c r="D23" s="97">
        <v>1574</v>
      </c>
      <c r="E23" s="97">
        <v>345</v>
      </c>
    </row>
    <row r="24" spans="1:5" s="99" customFormat="1" ht="48" customHeight="1">
      <c r="A24" s="90" t="s">
        <v>140</v>
      </c>
      <c r="B24" s="60">
        <v>28</v>
      </c>
      <c r="C24" s="77">
        <v>1570</v>
      </c>
      <c r="D24" s="97">
        <v>1011</v>
      </c>
      <c r="E24" s="97">
        <v>559</v>
      </c>
    </row>
    <row r="25" spans="1:5" s="99" customFormat="1" ht="48" customHeight="1">
      <c r="A25" s="90" t="s">
        <v>138</v>
      </c>
      <c r="B25" s="60">
        <v>93</v>
      </c>
      <c r="C25" s="77">
        <v>2738</v>
      </c>
      <c r="D25" s="97">
        <v>2143</v>
      </c>
      <c r="E25" s="97">
        <v>595</v>
      </c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"/>
  <sheetViews>
    <sheetView topLeftCell="A4" zoomScale="54" zoomScaleNormal="54" workbookViewId="0">
      <selection activeCell="B9" sqref="B9"/>
    </sheetView>
  </sheetViews>
  <sheetFormatPr defaultRowHeight="16.5"/>
  <cols>
    <col min="1" max="1" width="30.5" style="64" customWidth="1"/>
    <col min="2" max="2" width="16" style="64" customWidth="1"/>
    <col min="3" max="3" width="13.25" style="64" customWidth="1"/>
    <col min="4" max="4" width="13.5" style="64" customWidth="1"/>
    <col min="5" max="5" width="13.75" style="64" customWidth="1"/>
    <col min="6" max="10" width="9" style="3"/>
    <col min="11" max="11" width="9" style="3" customWidth="1"/>
    <col min="12" max="16384" width="9" style="3"/>
  </cols>
  <sheetData>
    <row r="1" spans="1:8" s="5" customFormat="1" ht="92.65" customHeight="1">
      <c r="A1" s="209" t="s">
        <v>159</v>
      </c>
      <c r="B1" s="201"/>
      <c r="C1" s="201"/>
      <c r="D1" s="201"/>
      <c r="E1" s="201"/>
    </row>
    <row r="2" spans="1:8" s="5" customFormat="1" ht="18" customHeight="1">
      <c r="A2" s="210" t="s">
        <v>207</v>
      </c>
      <c r="B2" s="210"/>
      <c r="C2" s="210"/>
      <c r="D2" s="210"/>
      <c r="E2" s="210"/>
    </row>
    <row r="3" spans="1:8" s="5" customFormat="1" ht="43.15" customHeight="1" thickBot="1">
      <c r="A3" s="81"/>
      <c r="B3" s="81"/>
      <c r="C3" s="82"/>
      <c r="D3" s="211" t="s">
        <v>214</v>
      </c>
      <c r="E3" s="211"/>
    </row>
    <row r="4" spans="1:8" ht="65.650000000000006" customHeight="1">
      <c r="A4" s="212" t="s">
        <v>160</v>
      </c>
      <c r="B4" s="214" t="s">
        <v>146</v>
      </c>
      <c r="C4" s="215" t="s">
        <v>145</v>
      </c>
      <c r="D4" s="215"/>
      <c r="E4" s="215"/>
    </row>
    <row r="5" spans="1:8" ht="44.1" customHeight="1">
      <c r="A5" s="213"/>
      <c r="B5" s="184"/>
      <c r="C5" s="110" t="s">
        <v>134</v>
      </c>
      <c r="D5" s="110" t="s">
        <v>132</v>
      </c>
      <c r="E5" s="110" t="s">
        <v>133</v>
      </c>
    </row>
    <row r="6" spans="1:8" ht="29.65" customHeight="1">
      <c r="A6" s="88" t="s">
        <v>134</v>
      </c>
      <c r="B6" s="63">
        <f>SUM(B7:B25)</f>
        <v>275</v>
      </c>
      <c r="C6" s="77">
        <f>SUM(C7:C25)</f>
        <v>14777</v>
      </c>
      <c r="D6" s="77">
        <f>SUM(D7:D25)</f>
        <v>9626</v>
      </c>
      <c r="E6" s="77">
        <f>SUM(E7:E25)</f>
        <v>5151</v>
      </c>
      <c r="F6" s="95"/>
    </row>
    <row r="7" spans="1:8" s="58" customFormat="1" ht="48" customHeight="1">
      <c r="A7" s="89" t="s">
        <v>143</v>
      </c>
      <c r="B7" s="56">
        <v>8</v>
      </c>
      <c r="C7" s="77">
        <v>420</v>
      </c>
      <c r="D7" s="92">
        <v>152</v>
      </c>
      <c r="E7" s="92">
        <v>268</v>
      </c>
    </row>
    <row r="8" spans="1:8" s="59" customFormat="1" ht="48" customHeight="1">
      <c r="A8" s="90" t="s">
        <v>147</v>
      </c>
      <c r="B8" s="55">
        <v>2</v>
      </c>
      <c r="C8" s="77">
        <v>113</v>
      </c>
      <c r="D8" s="93">
        <v>32</v>
      </c>
      <c r="E8" s="93">
        <v>81</v>
      </c>
    </row>
    <row r="9" spans="1:8" s="59" customFormat="1" ht="48" customHeight="1">
      <c r="A9" s="90" t="s">
        <v>137</v>
      </c>
      <c r="B9" s="56">
        <v>4</v>
      </c>
      <c r="C9" s="77">
        <v>226</v>
      </c>
      <c r="D9" s="103">
        <v>111</v>
      </c>
      <c r="E9" s="103">
        <v>115</v>
      </c>
    </row>
    <row r="10" spans="1:8" s="59" customFormat="1" ht="48" customHeight="1">
      <c r="A10" s="90" t="s">
        <v>150</v>
      </c>
      <c r="B10" s="62">
        <v>2</v>
      </c>
      <c r="C10" s="77">
        <v>255</v>
      </c>
      <c r="D10" s="97">
        <v>68</v>
      </c>
      <c r="E10" s="97">
        <v>187</v>
      </c>
      <c r="H10" s="61"/>
    </row>
    <row r="11" spans="1:8" s="61" customFormat="1" ht="48" customHeight="1">
      <c r="A11" s="89" t="s">
        <v>148</v>
      </c>
      <c r="B11" s="56">
        <v>4</v>
      </c>
      <c r="C11" s="77">
        <v>753</v>
      </c>
      <c r="D11" s="92">
        <v>404</v>
      </c>
      <c r="E11" s="92">
        <v>349</v>
      </c>
    </row>
    <row r="12" spans="1:8" s="61" customFormat="1" ht="48" customHeight="1">
      <c r="A12" s="89" t="s">
        <v>151</v>
      </c>
      <c r="B12" s="56">
        <v>22</v>
      </c>
      <c r="C12" s="77">
        <v>985</v>
      </c>
      <c r="D12" s="92">
        <v>637</v>
      </c>
      <c r="E12" s="92">
        <v>348</v>
      </c>
    </row>
    <row r="13" spans="1:8" s="61" customFormat="1" ht="48" customHeight="1">
      <c r="A13" s="89" t="s">
        <v>149</v>
      </c>
      <c r="B13" s="55">
        <v>2</v>
      </c>
      <c r="C13" s="77">
        <v>93</v>
      </c>
      <c r="D13" s="92">
        <v>32</v>
      </c>
      <c r="E13" s="92">
        <v>61</v>
      </c>
    </row>
    <row r="14" spans="1:8" s="61" customFormat="1" ht="48" customHeight="1">
      <c r="A14" s="89" t="s">
        <v>152</v>
      </c>
      <c r="B14" s="104">
        <v>10</v>
      </c>
      <c r="C14" s="77">
        <v>424</v>
      </c>
      <c r="D14" s="104">
        <v>177</v>
      </c>
      <c r="E14" s="104">
        <v>247</v>
      </c>
    </row>
    <row r="15" spans="1:8" s="61" customFormat="1" ht="48" customHeight="1">
      <c r="A15" s="89" t="s">
        <v>153</v>
      </c>
      <c r="B15" s="101">
        <v>3</v>
      </c>
      <c r="C15" s="77">
        <v>73</v>
      </c>
      <c r="D15" s="102">
        <v>49</v>
      </c>
      <c r="E15" s="102">
        <v>24</v>
      </c>
    </row>
    <row r="16" spans="1:8" s="99" customFormat="1" ht="48" customHeight="1">
      <c r="A16" s="90" t="s">
        <v>154</v>
      </c>
      <c r="B16" s="60">
        <v>51</v>
      </c>
      <c r="C16" s="77">
        <v>3627</v>
      </c>
      <c r="D16" s="97">
        <v>2334</v>
      </c>
      <c r="E16" s="97">
        <v>1293</v>
      </c>
    </row>
    <row r="17" spans="1:5" s="61" customFormat="1" ht="48" customHeight="1">
      <c r="A17" s="89" t="s">
        <v>155</v>
      </c>
      <c r="B17" s="55">
        <v>3</v>
      </c>
      <c r="C17" s="77">
        <v>57</v>
      </c>
      <c r="D17" s="92">
        <v>28</v>
      </c>
      <c r="E17" s="92">
        <v>29</v>
      </c>
    </row>
    <row r="18" spans="1:5" s="61" customFormat="1" ht="48" customHeight="1">
      <c r="A18" s="89" t="s">
        <v>156</v>
      </c>
      <c r="B18" s="86">
        <v>3</v>
      </c>
      <c r="C18" s="77">
        <v>49</v>
      </c>
      <c r="D18" s="92">
        <v>10</v>
      </c>
      <c r="E18" s="92">
        <v>39</v>
      </c>
    </row>
    <row r="19" spans="1:5" s="61" customFormat="1" ht="48" customHeight="1">
      <c r="A19" s="89" t="s">
        <v>157</v>
      </c>
      <c r="B19" s="55">
        <v>0</v>
      </c>
      <c r="C19" s="77">
        <v>0</v>
      </c>
      <c r="D19" s="92">
        <v>0</v>
      </c>
      <c r="E19" s="92">
        <v>0</v>
      </c>
    </row>
    <row r="20" spans="1:5" s="99" customFormat="1" ht="48" customHeight="1">
      <c r="A20" s="108" t="s">
        <v>170</v>
      </c>
      <c r="B20" s="60">
        <v>3</v>
      </c>
      <c r="C20" s="77">
        <v>120</v>
      </c>
      <c r="D20" s="97">
        <v>76</v>
      </c>
      <c r="E20" s="97">
        <v>44</v>
      </c>
    </row>
    <row r="21" spans="1:5" s="61" customFormat="1" ht="48" customHeight="1">
      <c r="A21" s="90" t="s">
        <v>158</v>
      </c>
      <c r="B21" s="60">
        <v>6</v>
      </c>
      <c r="C21" s="77">
        <v>150</v>
      </c>
      <c r="D21" s="97">
        <v>87</v>
      </c>
      <c r="E21" s="97">
        <v>63</v>
      </c>
    </row>
    <row r="22" spans="1:5" s="99" customFormat="1" ht="48" customHeight="1">
      <c r="A22" s="90" t="s">
        <v>139</v>
      </c>
      <c r="B22" s="101">
        <v>20</v>
      </c>
      <c r="C22" s="77">
        <v>2196</v>
      </c>
      <c r="D22" s="102">
        <v>1716</v>
      </c>
      <c r="E22" s="102">
        <v>480</v>
      </c>
    </row>
    <row r="23" spans="1:5" s="99" customFormat="1" ht="48" customHeight="1">
      <c r="A23" s="90" t="s">
        <v>141</v>
      </c>
      <c r="B23" s="60">
        <v>26</v>
      </c>
      <c r="C23" s="77">
        <v>946</v>
      </c>
      <c r="D23" s="97">
        <v>627</v>
      </c>
      <c r="E23" s="97">
        <v>319</v>
      </c>
    </row>
    <row r="24" spans="1:5" s="99" customFormat="1" ht="48" customHeight="1">
      <c r="A24" s="90" t="s">
        <v>140</v>
      </c>
      <c r="B24" s="60">
        <v>24</v>
      </c>
      <c r="C24" s="77">
        <v>1611</v>
      </c>
      <c r="D24" s="97">
        <v>1075</v>
      </c>
      <c r="E24" s="97">
        <v>536</v>
      </c>
    </row>
    <row r="25" spans="1:5" s="99" customFormat="1" ht="48" customHeight="1">
      <c r="A25" s="90" t="s">
        <v>138</v>
      </c>
      <c r="B25" s="60">
        <v>82</v>
      </c>
      <c r="C25" s="77">
        <v>2679</v>
      </c>
      <c r="D25" s="97">
        <v>2011</v>
      </c>
      <c r="E25" s="97">
        <v>668</v>
      </c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5"/>
  <sheetViews>
    <sheetView topLeftCell="A10" workbookViewId="0">
      <selection activeCell="I6" sqref="I6"/>
    </sheetView>
  </sheetViews>
  <sheetFormatPr defaultRowHeight="16.5"/>
  <cols>
    <col min="1" max="1" width="30.5" style="64" customWidth="1"/>
    <col min="2" max="2" width="16" style="64" customWidth="1"/>
    <col min="3" max="3" width="13.25" style="64" customWidth="1"/>
    <col min="4" max="4" width="13.5" style="64" customWidth="1"/>
    <col min="5" max="5" width="13.75" style="64" customWidth="1"/>
    <col min="6" max="10" width="9" style="3"/>
    <col min="11" max="11" width="9" style="3" customWidth="1"/>
    <col min="12" max="16384" width="9" style="3"/>
  </cols>
  <sheetData>
    <row r="1" spans="1:8" s="5" customFormat="1" ht="92.65" customHeight="1">
      <c r="A1" s="209" t="s">
        <v>159</v>
      </c>
      <c r="B1" s="201"/>
      <c r="C1" s="201"/>
      <c r="D1" s="201"/>
      <c r="E1" s="201"/>
    </row>
    <row r="2" spans="1:8" s="5" customFormat="1" ht="18" customHeight="1">
      <c r="A2" s="210" t="s">
        <v>205</v>
      </c>
      <c r="B2" s="210"/>
      <c r="C2" s="210"/>
      <c r="D2" s="210"/>
      <c r="E2" s="210"/>
    </row>
    <row r="3" spans="1:8" s="5" customFormat="1" ht="43.15" customHeight="1" thickBot="1">
      <c r="A3" s="81"/>
      <c r="B3" s="81"/>
      <c r="C3" s="82"/>
      <c r="D3" s="211" t="s">
        <v>206</v>
      </c>
      <c r="E3" s="211"/>
    </row>
    <row r="4" spans="1:8" ht="65.650000000000006" customHeight="1">
      <c r="A4" s="212" t="s">
        <v>160</v>
      </c>
      <c r="B4" s="214" t="s">
        <v>146</v>
      </c>
      <c r="C4" s="215" t="s">
        <v>145</v>
      </c>
      <c r="D4" s="215"/>
      <c r="E4" s="215"/>
    </row>
    <row r="5" spans="1:8" ht="44.1" customHeight="1">
      <c r="A5" s="213"/>
      <c r="B5" s="184"/>
      <c r="C5" s="109" t="s">
        <v>134</v>
      </c>
      <c r="D5" s="109" t="s">
        <v>132</v>
      </c>
      <c r="E5" s="109" t="s">
        <v>133</v>
      </c>
    </row>
    <row r="6" spans="1:8" ht="29.65" customHeight="1">
      <c r="A6" s="88" t="s">
        <v>134</v>
      </c>
      <c r="B6" s="63">
        <f>SUM(B7:B25)</f>
        <v>300</v>
      </c>
      <c r="C6" s="77">
        <f>SUM(D6:E6)</f>
        <v>16114</v>
      </c>
      <c r="D6" s="77">
        <f>SUM(D7:D25)</f>
        <v>11174</v>
      </c>
      <c r="E6" s="77">
        <f>SUM(E7:E25)</f>
        <v>4940</v>
      </c>
      <c r="F6" s="95"/>
    </row>
    <row r="7" spans="1:8" s="58" customFormat="1" ht="48" customHeight="1">
      <c r="A7" s="89" t="s">
        <v>143</v>
      </c>
      <c r="B7" s="56">
        <v>14</v>
      </c>
      <c r="C7" s="77">
        <f>D7+E7</f>
        <v>1225</v>
      </c>
      <c r="D7" s="92">
        <v>511</v>
      </c>
      <c r="E7" s="92">
        <v>714</v>
      </c>
    </row>
    <row r="8" spans="1:8" s="59" customFormat="1" ht="48" customHeight="1">
      <c r="A8" s="90" t="s">
        <v>147</v>
      </c>
      <c r="B8" s="55">
        <v>2</v>
      </c>
      <c r="C8" s="77">
        <f t="shared" ref="C8:C25" si="0">D8+E8</f>
        <v>124</v>
      </c>
      <c r="D8" s="93">
        <v>39</v>
      </c>
      <c r="E8" s="93">
        <v>85</v>
      </c>
    </row>
    <row r="9" spans="1:8" s="59" customFormat="1" ht="48" customHeight="1">
      <c r="A9" s="90" t="s">
        <v>137</v>
      </c>
      <c r="B9" s="56">
        <v>4</v>
      </c>
      <c r="C9" s="77">
        <f t="shared" si="0"/>
        <v>228</v>
      </c>
      <c r="D9" s="103">
        <v>128</v>
      </c>
      <c r="E9" s="103">
        <v>100</v>
      </c>
    </row>
    <row r="10" spans="1:8" s="59" customFormat="1" ht="48" customHeight="1">
      <c r="A10" s="90" t="s">
        <v>150</v>
      </c>
      <c r="B10" s="62">
        <v>3</v>
      </c>
      <c r="C10" s="77">
        <f t="shared" si="0"/>
        <v>237</v>
      </c>
      <c r="D10" s="97">
        <v>75</v>
      </c>
      <c r="E10" s="97">
        <v>162</v>
      </c>
      <c r="H10" s="61"/>
    </row>
    <row r="11" spans="1:8" s="61" customFormat="1" ht="48" customHeight="1">
      <c r="A11" s="89" t="s">
        <v>148</v>
      </c>
      <c r="B11" s="56">
        <v>4</v>
      </c>
      <c r="C11" s="77">
        <f t="shared" si="0"/>
        <v>674</v>
      </c>
      <c r="D11" s="92">
        <v>361</v>
      </c>
      <c r="E11" s="92">
        <v>313</v>
      </c>
    </row>
    <row r="12" spans="1:8" s="61" customFormat="1" ht="48" customHeight="1">
      <c r="A12" s="89" t="s">
        <v>151</v>
      </c>
      <c r="B12" s="56">
        <v>12</v>
      </c>
      <c r="C12" s="77">
        <f t="shared" si="0"/>
        <v>875</v>
      </c>
      <c r="D12" s="92">
        <v>538</v>
      </c>
      <c r="E12" s="92">
        <v>337</v>
      </c>
    </row>
    <row r="13" spans="1:8" s="61" customFormat="1" ht="48" customHeight="1">
      <c r="A13" s="89" t="s">
        <v>149</v>
      </c>
      <c r="B13" s="55">
        <v>3</v>
      </c>
      <c r="C13" s="77">
        <f t="shared" si="0"/>
        <v>154</v>
      </c>
      <c r="D13" s="92">
        <v>59</v>
      </c>
      <c r="E13" s="92">
        <v>95</v>
      </c>
    </row>
    <row r="14" spans="1:8" s="61" customFormat="1" ht="48" customHeight="1">
      <c r="A14" s="89" t="s">
        <v>152</v>
      </c>
      <c r="B14" s="104">
        <v>7</v>
      </c>
      <c r="C14" s="77">
        <f t="shared" si="0"/>
        <v>243</v>
      </c>
      <c r="D14" s="104">
        <v>100</v>
      </c>
      <c r="E14" s="104">
        <v>143</v>
      </c>
    </row>
    <row r="15" spans="1:8" s="61" customFormat="1" ht="48" customHeight="1">
      <c r="A15" s="89" t="s">
        <v>153</v>
      </c>
      <c r="B15" s="101">
        <v>4</v>
      </c>
      <c r="C15" s="77">
        <f t="shared" si="0"/>
        <v>76</v>
      </c>
      <c r="D15" s="102">
        <v>49</v>
      </c>
      <c r="E15" s="102">
        <v>27</v>
      </c>
    </row>
    <row r="16" spans="1:8" s="99" customFormat="1" ht="48" customHeight="1">
      <c r="A16" s="90" t="s">
        <v>154</v>
      </c>
      <c r="B16" s="60">
        <v>37</v>
      </c>
      <c r="C16" s="77">
        <f t="shared" si="0"/>
        <v>2061</v>
      </c>
      <c r="D16" s="97">
        <v>1366</v>
      </c>
      <c r="E16" s="97">
        <v>695</v>
      </c>
    </row>
    <row r="17" spans="1:5" s="61" customFormat="1" ht="48" customHeight="1">
      <c r="A17" s="89" t="s">
        <v>155</v>
      </c>
      <c r="B17" s="55">
        <v>1</v>
      </c>
      <c r="C17" s="77">
        <f t="shared" si="0"/>
        <v>54</v>
      </c>
      <c r="D17" s="92">
        <v>30</v>
      </c>
      <c r="E17" s="92">
        <v>24</v>
      </c>
    </row>
    <row r="18" spans="1:5" s="61" customFormat="1" ht="48" customHeight="1">
      <c r="A18" s="89" t="s">
        <v>156</v>
      </c>
      <c r="B18" s="86">
        <v>1</v>
      </c>
      <c r="C18" s="77">
        <f t="shared" si="0"/>
        <v>16</v>
      </c>
      <c r="D18" s="92">
        <v>3</v>
      </c>
      <c r="E18" s="92">
        <v>13</v>
      </c>
    </row>
    <row r="19" spans="1:5" s="61" customFormat="1" ht="48" customHeight="1">
      <c r="A19" s="89" t="s">
        <v>157</v>
      </c>
      <c r="B19" s="55">
        <v>0</v>
      </c>
      <c r="C19" s="77">
        <f t="shared" si="0"/>
        <v>0</v>
      </c>
      <c r="D19" s="92">
        <v>0</v>
      </c>
      <c r="E19" s="92">
        <v>0</v>
      </c>
    </row>
    <row r="20" spans="1:5" s="99" customFormat="1" ht="48" customHeight="1">
      <c r="A20" s="108" t="s">
        <v>170</v>
      </c>
      <c r="B20" s="60">
        <v>3</v>
      </c>
      <c r="C20" s="77">
        <f t="shared" si="0"/>
        <v>135</v>
      </c>
      <c r="D20" s="97">
        <v>82</v>
      </c>
      <c r="E20" s="97">
        <v>53</v>
      </c>
    </row>
    <row r="21" spans="1:5" s="61" customFormat="1" ht="48" customHeight="1">
      <c r="A21" s="90" t="s">
        <v>158</v>
      </c>
      <c r="B21" s="60">
        <v>4</v>
      </c>
      <c r="C21" s="77">
        <f t="shared" si="0"/>
        <v>129</v>
      </c>
      <c r="D21" s="97">
        <v>86</v>
      </c>
      <c r="E21" s="97">
        <v>43</v>
      </c>
    </row>
    <row r="22" spans="1:5" s="99" customFormat="1" ht="48" customHeight="1">
      <c r="A22" s="90" t="s">
        <v>139</v>
      </c>
      <c r="B22" s="101">
        <v>23</v>
      </c>
      <c r="C22" s="77">
        <f t="shared" si="0"/>
        <v>2563</v>
      </c>
      <c r="D22" s="102">
        <v>2027</v>
      </c>
      <c r="E22" s="102">
        <v>536</v>
      </c>
    </row>
    <row r="23" spans="1:5" s="99" customFormat="1" ht="48" customHeight="1">
      <c r="A23" s="90" t="s">
        <v>141</v>
      </c>
      <c r="B23" s="60">
        <v>40</v>
      </c>
      <c r="C23" s="77">
        <f t="shared" si="0"/>
        <v>2543</v>
      </c>
      <c r="D23" s="97">
        <v>2114</v>
      </c>
      <c r="E23" s="97">
        <v>429</v>
      </c>
    </row>
    <row r="24" spans="1:5" s="99" customFormat="1" ht="48" customHeight="1">
      <c r="A24" s="90" t="s">
        <v>140</v>
      </c>
      <c r="B24" s="60">
        <v>31</v>
      </c>
      <c r="C24" s="77">
        <f t="shared" si="0"/>
        <v>2102</v>
      </c>
      <c r="D24" s="97">
        <v>1497</v>
      </c>
      <c r="E24" s="97">
        <v>605</v>
      </c>
    </row>
    <row r="25" spans="1:5" s="99" customFormat="1" ht="48" customHeight="1">
      <c r="A25" s="90" t="s">
        <v>138</v>
      </c>
      <c r="B25" s="60">
        <v>107</v>
      </c>
      <c r="C25" s="77">
        <f t="shared" si="0"/>
        <v>2675</v>
      </c>
      <c r="D25" s="97">
        <v>2109</v>
      </c>
      <c r="E25" s="97">
        <v>566</v>
      </c>
    </row>
  </sheetData>
  <mergeCells count="6">
    <mergeCell ref="A1:E1"/>
    <mergeCell ref="A2:E2"/>
    <mergeCell ref="D3:E3"/>
    <mergeCell ref="A4:A5"/>
    <mergeCell ref="B4:B5"/>
    <mergeCell ref="C4:E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20</vt:i4>
      </vt:variant>
      <vt:variant>
        <vt:lpstr>具名範圍</vt:lpstr>
      </vt:variant>
      <vt:variant>
        <vt:i4>16</vt:i4>
      </vt:variant>
    </vt:vector>
  </HeadingPairs>
  <TitlesOfParts>
    <vt:vector size="36" baseType="lpstr">
      <vt:lpstr>各年度時間序列 </vt:lpstr>
      <vt:lpstr>114年</vt:lpstr>
      <vt:lpstr>113年</vt:lpstr>
      <vt:lpstr>112年</vt:lpstr>
      <vt:lpstr>111年 </vt:lpstr>
      <vt:lpstr>110年 </vt:lpstr>
      <vt:lpstr>109年</vt:lpstr>
      <vt:lpstr>108年</vt:lpstr>
      <vt:lpstr>107年</vt:lpstr>
      <vt:lpstr>106年</vt:lpstr>
      <vt:lpstr>105年</vt:lpstr>
      <vt:lpstr>104年</vt:lpstr>
      <vt:lpstr>103年</vt:lpstr>
      <vt:lpstr>102年</vt:lpstr>
      <vt:lpstr>101年</vt:lpstr>
      <vt:lpstr>100年</vt:lpstr>
      <vt:lpstr>99年</vt:lpstr>
      <vt:lpstr>98年</vt:lpstr>
      <vt:lpstr>97年</vt:lpstr>
      <vt:lpstr>96年</vt:lpstr>
      <vt:lpstr>'100年'!Print_Area</vt:lpstr>
      <vt:lpstr>'101年'!Print_Area</vt:lpstr>
      <vt:lpstr>'113年'!Print_Area</vt:lpstr>
      <vt:lpstr>'114年'!Print_Area</vt:lpstr>
      <vt:lpstr>'96年'!Print_Area</vt:lpstr>
      <vt:lpstr>'97年'!Print_Area</vt:lpstr>
      <vt:lpstr>'98年'!Print_Area</vt:lpstr>
      <vt:lpstr>'99年'!Print_Area</vt:lpstr>
      <vt:lpstr>'102年'!Print_Titles</vt:lpstr>
      <vt:lpstr>'103年'!Print_Titles</vt:lpstr>
      <vt:lpstr>'104年'!Print_Titles</vt:lpstr>
      <vt:lpstr>'106年'!Print_Titles</vt:lpstr>
      <vt:lpstr>'107年'!Print_Titles</vt:lpstr>
      <vt:lpstr>'112年'!Print_Titles</vt:lpstr>
      <vt:lpstr>'113年'!Print_Titles</vt:lpstr>
      <vt:lpstr>'114年'!Print_Titles</vt:lpstr>
    </vt:vector>
  </TitlesOfParts>
  <Company>MOEA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MOEA</dc:creator>
  <cp:lastModifiedBy>吳同偉</cp:lastModifiedBy>
  <cp:lastPrinted>2025-06-24T03:08:39Z</cp:lastPrinted>
  <dcterms:created xsi:type="dcterms:W3CDTF">1999-07-27T01:45:40Z</dcterms:created>
  <dcterms:modified xsi:type="dcterms:W3CDTF">2026-07-20T01:55:19Z</dcterms:modified>
</cp:coreProperties>
</file>